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activeTab="8"/>
  </bookViews>
  <sheets>
    <sheet name="02.A" sheetId="1" r:id="rId1"/>
    <sheet name="Bieu 02,C" sheetId="2" r:id="rId2"/>
    <sheet name="02.D" sheetId="3" r:id="rId3"/>
    <sheet name="02.Đ" sheetId="4" r:id="rId4"/>
    <sheet name="05.A" sheetId="5" r:id="rId5"/>
    <sheet name="05.B" sheetId="6" r:id="rId6"/>
    <sheet name="Sheet4" sheetId="7" r:id="rId7"/>
    <sheet name="Sheet3" sheetId="8" r:id="rId8"/>
    <sheet name="Sheet2" sheetId="9" r:id="rId9"/>
  </sheets>
  <definedNames>
    <definedName name="_xlnm.Print_Titles" localSheetId="0">'02.A'!$10:$11</definedName>
    <definedName name="_xlnm.Print_Titles" localSheetId="2">'02.D'!$8:$8</definedName>
    <definedName name="_xlnm.Print_Titles" localSheetId="1">'Bieu 02,C'!$8:$10</definedName>
  </definedNames>
  <calcPr fullCalcOnLoad="1"/>
</workbook>
</file>

<file path=xl/sharedStrings.xml><?xml version="1.0" encoding="utf-8"?>
<sst xmlns="http://schemas.openxmlformats.org/spreadsheetml/2006/main" count="962" uniqueCount="461">
  <si>
    <t>STT</t>
  </si>
  <si>
    <t>%</t>
  </si>
  <si>
    <t>A</t>
  </si>
  <si>
    <t>B</t>
  </si>
  <si>
    <t>C</t>
  </si>
  <si>
    <t>TT</t>
  </si>
  <si>
    <t>5=4/1</t>
  </si>
  <si>
    <t>6=4/2</t>
  </si>
  <si>
    <t>7=4/3</t>
  </si>
  <si>
    <t>Chỉ tiêu</t>
  </si>
  <si>
    <t>Ghi chú</t>
  </si>
  <si>
    <t>Vốn chủ sở hữu</t>
  </si>
  <si>
    <t xml:space="preserve">Nguyễn Văn Kiên </t>
  </si>
  <si>
    <t>Đặng Văn Tuyên</t>
  </si>
  <si>
    <t xml:space="preserve">NGƯỜI LẬP BIỂU </t>
  </si>
  <si>
    <t>GIÁM ĐỐC</t>
  </si>
  <si>
    <t>Tên doanh nghiệp: Công ty TNHH 1 thành viên thủy lợi Đông Triều Quảng Ninh</t>
  </si>
  <si>
    <t>Chỉ tiêu 2</t>
  </si>
  <si>
    <t>Chỉ tiêu 3</t>
  </si>
  <si>
    <t>Xếp loại doanh nghiệp</t>
  </si>
  <si>
    <t>KH</t>
  </si>
  <si>
    <t>TH</t>
  </si>
  <si>
    <t>Xếp loại</t>
  </si>
  <si>
    <t>Lợi nhuận 
(tr.đồng)</t>
  </si>
  <si>
    <t>Vốn CSH bình
 quân (tr.đồng)</t>
  </si>
  <si>
    <t>Tỷ suất LN/
vốn (%)</t>
  </si>
  <si>
    <t>Xếp
 loại</t>
  </si>
  <si>
    <t>Nợ quá hạn
 tr.đồng)</t>
  </si>
  <si>
    <t>TSNH 
(tr.đồng)</t>
  </si>
  <si>
    <t>Nợ NH 
(tr.đồng)</t>
  </si>
  <si>
    <t>TSNH/
NNH (lần)</t>
  </si>
  <si>
    <t>Nguyễn Văn Kiên</t>
  </si>
  <si>
    <t>Tên Doanh nghiệp</t>
  </si>
  <si>
    <t>Tỷ suất lợi nhuận/Vốn CSH</t>
  </si>
  <si>
    <t>Kết quả xếp 
loại Doanh nghiệp</t>
  </si>
  <si>
    <t>Tình hình chấp 
hành tiêu chí
 đánh giá kết quả 
hoạt động của VCQL</t>
  </si>
  <si>
    <t>Xếp loại hoạt
 động VCQL 
Doanh nghiệp</t>
  </si>
  <si>
    <t>Kế hoạch</t>
  </si>
  <si>
    <t>Thực hiện</t>
  </si>
  <si>
    <t>% Thực hiện/
Kế hoạch</t>
  </si>
  <si>
    <t>Công ty TNHH 1 thành viên thủy lợi Đông Triều</t>
  </si>
  <si>
    <t xml:space="preserve">BÁO CÁO </t>
  </si>
  <si>
    <t>UBND TỈNH QUẢNG NINH</t>
  </si>
  <si>
    <t>CÔNG TY TNHH MTV THỦY LỢI 
ĐÔNG TRIỀU QUẢNG NINH</t>
  </si>
  <si>
    <t>Biểu số 02.A</t>
  </si>
  <si>
    <t>NGƯỜI LẬP BIỂU</t>
  </si>
  <si>
    <t xml:space="preserve">                               Đặng Văn Tuyên</t>
  </si>
  <si>
    <t xml:space="preserve">         Căn cứ Thông tư số 200/2015/TT-BTC ngày 15/12/2015 của Bộ Tài chính "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</si>
  <si>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 xml:space="preserve">Dư đầu năm </t>
  </si>
  <si>
    <t xml:space="preserve">Dư cuối năm </t>
  </si>
  <si>
    <t xml:space="preserve">1. Quỹ đầu tư phát triển </t>
  </si>
  <si>
    <t xml:space="preserve">2. Quỹ khen thưởng phúc lợi </t>
  </si>
  <si>
    <t xml:space="preserve">3. Quỹ thưởng VCQLDN </t>
  </si>
  <si>
    <t xml:space="preserve">4. Quỹ hỗ trợ sắp xếp doanh nghiệp </t>
  </si>
  <si>
    <t>5. Quỹ đặc thù khác (nếu có)</t>
  </si>
  <si>
    <t>Kính gửi: Sở Tài chính Quảng Ninh</t>
  </si>
  <si>
    <t>CÔNG TY TNHH MỘT THÀNH VIÊN
THỦY LỢI ĐÔNG TRIỀU</t>
  </si>
  <si>
    <t>Nội dung</t>
  </si>
  <si>
    <t>Biến động so với (tỷ lệ %)</t>
  </si>
  <si>
    <t xml:space="preserve">A. Chỉ tiêu sản xuất kinh doanh </t>
  </si>
  <si>
    <t xml:space="preserve">2. Sản lượng tiêu thụ SP chủ yếu </t>
  </si>
  <si>
    <t>3. Tồn kho cuối kỳ</t>
  </si>
  <si>
    <t xml:space="preserve">B. Chỉ tiêu tài chính </t>
  </si>
  <si>
    <t xml:space="preserve">GIÁM ĐỐC </t>
  </si>
  <si>
    <t xml:space="preserve">     Nguyễn Văn Kiên </t>
  </si>
  <si>
    <t xml:space="preserve">   Kính gửi: Sở Tài chính Quảng Ninh         </t>
  </si>
  <si>
    <t>Tỷ lệ so với cùng kỳ năm trước</t>
  </si>
  <si>
    <t>4. Chi phí phát sinh liên quan đến các sản phẩm, dịch vụ công ích thực hiện trong năm.</t>
  </si>
  <si>
    <t>Tên dự án</t>
  </si>
  <si>
    <t>Quyết định phê duyệt</t>
  </si>
  <si>
    <t>Tổng mức vốn đầu tư</t>
  </si>
  <si>
    <t>Tổng</t>
  </si>
  <si>
    <t>Vốn huy động</t>
  </si>
  <si>
    <t>Thời gian đầu tư theo kế hoạch</t>
  </si>
  <si>
    <t>Nguồn vốn huy động</t>
  </si>
  <si>
    <t>Tổng số</t>
  </si>
  <si>
    <t>Thời hạn vay</t>
  </si>
  <si>
    <t>Kỳ trước chuyển sang</t>
  </si>
  <si>
    <t>Thực hiện trong kỳ</t>
  </si>
  <si>
    <t>Giá trị tài sản đã hình thành và đưa vào sử dụng</t>
  </si>
  <si>
    <t>Các dự án nhóm A</t>
  </si>
  <si>
    <t>Các dự án nhóm B</t>
  </si>
  <si>
    <t>Tổng cộng</t>
  </si>
  <si>
    <t xml:space="preserve">                          Biểu số 02.C</t>
  </si>
  <si>
    <t>Thực hiện năm
(năm 2016)</t>
  </si>
  <si>
    <t>Kế hoạch năm 2016</t>
  </si>
  <si>
    <t>Cùng kỳ năm Năm 2014</t>
  </si>
  <si>
    <t>Cùng kỳ năm (năm 2015)</t>
  </si>
  <si>
    <t xml:space="preserve">1. DT thuần về bán hàng và cung cấp dịch vụ </t>
  </si>
  <si>
    <t xml:space="preserve">2. Giá vốn hàng bán </t>
  </si>
  <si>
    <t>3. LN gộp về bán hàng và cung cấp dịch vụ</t>
  </si>
  <si>
    <t xml:space="preserve">4. Doanh thu hoạt động tài chính </t>
  </si>
  <si>
    <t xml:space="preserve">5. Chi phí tài chính </t>
  </si>
  <si>
    <t xml:space="preserve">6. Chi phí bán hàng </t>
  </si>
  <si>
    <t xml:space="preserve">7. Chi phí quản lý doanh nghiệp </t>
  </si>
  <si>
    <t>8. Lợi nhuận thuần từ HĐKD</t>
  </si>
  <si>
    <t>9. Thu nhập khác</t>
  </si>
  <si>
    <t>10. Chi phí khác</t>
  </si>
  <si>
    <t>11. Lợi nhuận khác</t>
  </si>
  <si>
    <t>12. Tổng lợi nhuận kế toán trước thuế</t>
  </si>
  <si>
    <t xml:space="preserve">13. Chi phí thuế TNDN hiện hành </t>
  </si>
  <si>
    <t>14. Chi phí thuế TNDN hoãn lại</t>
  </si>
  <si>
    <t xml:space="preserve">15. Lợi nhuận sau thuế thu nhập DN </t>
  </si>
  <si>
    <t>Biểu số 05.B</t>
  </si>
  <si>
    <t>Biểu số 05.A</t>
  </si>
  <si>
    <t xml:space="preserve">                          Biểu số 02.Đ</t>
  </si>
  <si>
    <t xml:space="preserve">A. TÌNH HÌNH THỰC HIỆN NGHĨA VỤ VỚI NGÂN SÁCH NHÀ NƯỚC </t>
  </si>
  <si>
    <t>Số còn phải nộp năm trước chuyển sang</t>
  </si>
  <si>
    <t>Số còn phải nộp chuyển sang năm sau</t>
  </si>
  <si>
    <t>1. Thuế</t>
  </si>
  <si>
    <t xml:space="preserve"> - Thuế GTGT</t>
  </si>
  <si>
    <t xml:space="preserve"> - Thuế TNDN</t>
  </si>
  <si>
    <t xml:space="preserve"> - Thuế Xuất, nhập khẩu</t>
  </si>
  <si>
    <t xml:space="preserve"> - Các loại thuế khác</t>
  </si>
  <si>
    <t xml:space="preserve"> - Thuế đất</t>
  </si>
  <si>
    <t>2. Các khoản phải nộp khác</t>
  </si>
  <si>
    <t xml:space="preserve"> - Phí, lệ phí</t>
  </si>
  <si>
    <t xml:space="preserve"> - Các khoản phải nộp khác</t>
  </si>
  <si>
    <t>3. Nộp Ngân sách nhà nước (Quỹ Hỗ trợ và phát triển doanh nghiệp) phần lợi nhuận sau thuế còn lại sau khi trích lập các quỹ của doanh nghiệp theo quy định.</t>
  </si>
  <si>
    <t>B. TÌNH HÌNH TRÍCH LẬP VÀ SỬ DỤNG CÁC QUỸ</t>
  </si>
  <si>
    <t xml:space="preserve">     NGƯỜI LẬP BIỂU</t>
  </si>
  <si>
    <t>(ĐVT: Triệu đồng).</t>
  </si>
  <si>
    <t xml:space="preserve">     Đặng Văn Tuyên</t>
  </si>
  <si>
    <t xml:space="preserve">    Căn cứ Thông tư số 200/2015/TT-BTC ngày 15/12/2015 của Bộ Tài chính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</si>
  <si>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2. Khối lượng, sản lượng sản phẩm, dịch vụ công ích bị lỗi, không đạt yêu cầu.</t>
  </si>
  <si>
    <t>3. Số lượng ý kiến phản hồi về chất lượng sản phẩm, dịch vụ của doanh nghiệp không đạt yêu cầu.</t>
  </si>
  <si>
    <t>5. Doanh thu thực hiện các sản phẩm, dịch vụ công ích trong năm.</t>
  </si>
  <si>
    <t xml:space="preserve">                         Biểu số 02.D</t>
  </si>
  <si>
    <t xml:space="preserve">      Căn cứ Thông tư số 200/2015/TT-BTC ngày 15/12/2015 của Bộ Tài chính "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</si>
  <si>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 xml:space="preserve">              UBND TỈNH QUẢNG NINH</t>
  </si>
  <si>
    <t xml:space="preserve">      CÔNG TY TNHH MỘT THÀNH VIÊN
             THỦY LỢI ĐÔNG TRIỀU</t>
  </si>
  <si>
    <t>(ĐVT: Triệu đồng)</t>
  </si>
  <si>
    <t xml:space="preserve">Tăng
 trong năm </t>
  </si>
  <si>
    <t xml:space="preserve">Giảm
 trong năm </t>
  </si>
  <si>
    <t xml:space="preserve">    Đặng Văn Tuyên </t>
  </si>
  <si>
    <t>(ĐVT: Đồng)</t>
  </si>
  <si>
    <t>Loại hình doanh nghiệp: Công ty 100% vốn Nhà nước.</t>
  </si>
  <si>
    <t>Khả năng thanh toán
 nợ đến hạn</t>
  </si>
  <si>
    <t>Chỉ tiêu 4 
xếp loại</t>
  </si>
  <si>
    <t>Chỉ tiêu 5 
xếp loại</t>
  </si>
  <si>
    <t>(Ban hành kèm theo Thông tư số 200/2015/TT-BTC ngày 15/12/2015 của Bộ Tài chính)</t>
  </si>
  <si>
    <t>Các dự án khác:</t>
  </si>
  <si>
    <t>Khắc phục các hạng mục công trình của Công ty TNHH MTV thủy lợi Đông Triều bị thiệt hại do mưa lũ gây ra từ ngày 25/7 đến ngày 05/8/2015</t>
  </si>
  <si>
    <t>Số 578/QĐ-UBND ngày 02/3/2016 của UBND tỉnh Quảng Ninh</t>
  </si>
  <si>
    <t>Lãi suất
 (%)</t>
  </si>
  <si>
    <t>1. Khối lượng, sản lượng sản phẩm dịch vụ công ích thực hiện trong năm.(Cả tưới và tiêu)</t>
  </si>
  <si>
    <t>10.080,82 ha</t>
  </si>
  <si>
    <t>Trong đó: - Khối lượng, sản phẩm tưới</t>
  </si>
  <si>
    <t xml:space="preserve">               - Khối lượng sản phẩm tiêu</t>
  </si>
  <si>
    <t>4.048,18 ha</t>
  </si>
  <si>
    <t>6.032,64 ha</t>
  </si>
  <si>
    <t>Cùng kỳ
 năm 2014</t>
  </si>
  <si>
    <t>Cùng kỳ
 năm 2015</t>
  </si>
  <si>
    <t>Kế hoạch
 năm 2016</t>
  </si>
  <si>
    <t>1. Sản lượng sản xuất SP chủ yếu (Diện tích tưới, tiêu)</t>
  </si>
  <si>
    <t>Trong đó: - Diện tích tưới (ha)</t>
  </si>
  <si>
    <t xml:space="preserve">               - Diện tích tiêu (ha)</t>
  </si>
  <si>
    <t xml:space="preserve">Kính gửi: Sở Tài chính Quảng Ninh         </t>
  </si>
  <si>
    <t>TÌNH HÌNH ĐẦU TƯ VÀ HUY ĐỘNG VỐN ĐỂ ĐẦU TƯ VÀO CÁC DỰ ÁN HÌNH THÀNH TSCĐ VÀ XDCB NĂM 2016</t>
  </si>
  <si>
    <t xml:space="preserve">         Công ty TNHH MTV thủy lợi Đông Triều Quảng Ninh xin Báo cáo về tình hình đầu tư và huy động vốn để đầu tư các dự án hình thành TSCĐ và XDCB 
 năm 2016 cụ thể như sau:</t>
  </si>
  <si>
    <t xml:space="preserve">Giải ngân đến ngày 31/12/2016
</t>
  </si>
  <si>
    <t xml:space="preserve">
Giá trị khối lượng thực hiện đến ngày 31/12/2016
</t>
  </si>
  <si>
    <t>Thực hiện đến hết ngày 31/12</t>
  </si>
  <si>
    <t>BÁO CÁO TÌNH HÌNH SẢN XUẤT KINH DOANH VÀ TÌNH HÌNH TÀI CHÍNH NĂM 2016</t>
  </si>
  <si>
    <t xml:space="preserve">       Công ty TNHH MTV thủy lợi Đông Triều Quảng Ninh xin Báo cáo về tình hình sản xuất kinh doanh và tình hình tài chính năm 2016, cụ thể như sau:</t>
  </si>
  <si>
    <t>10.089,68 ha</t>
  </si>
  <si>
    <t>Thực hiện
 năm 2016</t>
  </si>
  <si>
    <t>KH 2016</t>
  </si>
  <si>
    <t>TH 2016</t>
  </si>
  <si>
    <t>%2014</t>
  </si>
  <si>
    <t>%2015</t>
  </si>
  <si>
    <t>%KH 2016</t>
  </si>
  <si>
    <t>5.730,34 ha</t>
  </si>
  <si>
    <t>9.778,52 ha</t>
  </si>
  <si>
    <t>6.041,51 ha</t>
  </si>
  <si>
    <t>4.048,17 ha</t>
  </si>
  <si>
    <t>3.346,0 ha</t>
  </si>
  <si>
    <t>4.508,06 ha</t>
  </si>
  <si>
    <t>7.854,06 ha</t>
  </si>
  <si>
    <t xml:space="preserve">            BÁO CÁO TÌNH HÌNH THỰC HIỆN SẢN PHẨM, DỊCH VỤ CÔNG ÍCH NĂM 2016</t>
  </si>
  <si>
    <t xml:space="preserve">       Công ty TNHH MTV thủy lợi Đông Triều xin Báo cáo về tình hình thực hiện sản phẩm, dịch vụ công ích năm 2016 cụ thể như sau:</t>
  </si>
  <si>
    <t>BÁO CÁO TÌNH HÌNH THỰC HIỆN NGHĨA VỤ VỚI NGÂN SÁCH NHÀ NƯỚC VÀ
 TÌNH HÌNH TRÍCH LẬP VÀ SỬ DỤNG CÁC QUỸ NĂM 2016</t>
  </si>
  <si>
    <t xml:space="preserve">     Công ty TNHH MTV thủy lợi Đông Triều Quảng Ninh xin Báo cáo về tình hình thực hiện nghĩa vụ với ngân sách Nhà nước và tình hình trích lập và sử dụng các quỹ năm 2016, cụ thể như sau:</t>
  </si>
  <si>
    <t>Số phát sinh trong năm 2016</t>
  </si>
  <si>
    <t>Số đã nộp trong  năm 2016</t>
  </si>
  <si>
    <t>ĐÁNH GIÁ HIỆU QUẢ HOẠT ĐỘNG VÀ XẾP LOẠI DOANH NGHIỆP NĂM 2016</t>
  </si>
  <si>
    <t xml:space="preserve">            ĐÁNH GIÁ KẾT QUẢ HOẠT ĐỘNG CỦA NGƯỜI QUẢN LÝ DOANH NGHIỆP NĂM 2016</t>
  </si>
  <si>
    <t xml:space="preserve">     Công ty TNHH MTV thủy lợi Đông Triều xin Báo cáo về kết quả hoạt động của người quản lý doanh nghiệp năm 2016, cụ thể như sau:</t>
  </si>
  <si>
    <t xml:space="preserve">       Đông Triều, ngày 18 tháng 01 năm 2017</t>
  </si>
  <si>
    <t>§«ng TriÒu, ngµy  18  th¸ng 01 n¨m 2017</t>
  </si>
  <si>
    <t>Thực hiện 
 năm 2016</t>
  </si>
  <si>
    <t xml:space="preserve">       Đông Triều, ngày 18  tháng 01 năm 2017</t>
  </si>
  <si>
    <t>13.592 triệu đồng</t>
  </si>
  <si>
    <t>Tỷ lệ so với
 Kế hoạch</t>
  </si>
  <si>
    <t>14.185 triệu đồng</t>
  </si>
  <si>
    <t>Đông Triều, ngày 18 tháng 01 năm 2017</t>
  </si>
  <si>
    <t>Chỉ tiêu 1 (tr.đồng)
 Doanh thu và
 thu nhập khác</t>
  </si>
  <si>
    <t>Mẫu số 02</t>
  </si>
  <si>
    <t xml:space="preserve">CÔNG TY TNHH MỘT THÀNH VIÊN 
THỦY LỢI ĐÔNG TRIỀU </t>
  </si>
  <si>
    <t>PHỤ LỤC 1B</t>
  </si>
  <si>
    <t>BÁO CÁO CHỈ TIÊU NGOẠI BẢNG - HỢP NHẤT</t>
  </si>
  <si>
    <t>KỲ BÁO CÁO NĂM 2016</t>
  </si>
  <si>
    <t>(Ban hành kèm theo Thông tư số 219/2015/TT-BTC ngày 31/12/2015 của Bộ Tài chính)</t>
  </si>
  <si>
    <t xml:space="preserve">           Căn cứ Kết quả kiểm toán của Công ty TNHH Kiểm toán và Tư vấn Tài chính Châu , kiểm toán Báo cáo tài chính  năm 2016 cho Công ty TNHH MTV thủy lợi Đông Triều.</t>
  </si>
  <si>
    <t xml:space="preserve">            Công ty TNHH MTV thủy lợi Đông Triều xin báo cáo về đánh giá tình hình tài chính và báo cáo tài chính năm 2016 của Công ty cụ thể như sau:</t>
  </si>
  <si>
    <t>Chỉ tiêu</t>
  </si>
  <si>
    <t>Mã 
chỉ tiêu</t>
  </si>
  <si>
    <t>Thuyết minh</t>
  </si>
  <si>
    <t xml:space="preserve"> năm 2016/
Số cuối kỳ</t>
  </si>
  <si>
    <t xml:space="preserve"> năm 2015/
Số đầu kỳ</t>
  </si>
  <si>
    <t>1. Nợ phải thu khó đòi</t>
  </si>
  <si>
    <t>D (đồng)</t>
  </si>
  <si>
    <t>a) Nợ phải thu khó đòi phát sinh trong năm</t>
  </si>
  <si>
    <t>P (đồng)</t>
  </si>
  <si>
    <t>b) Nợ phải thu khó đòi đã xử lý trong năm</t>
  </si>
  <si>
    <t>2. Vay và nợ ngắn hạn trong nước</t>
  </si>
  <si>
    <t>a) Vay ngắn hạn các tổ chức tín dụng</t>
  </si>
  <si>
    <t>b) Các khoản vay và nợ ngắn hạn còn lại</t>
  </si>
  <si>
    <t>3. Vay và nợ ngắn hạn nước ngoài</t>
  </si>
  <si>
    <t>b) Các khoản vay ngắn hạn khác còn lại</t>
  </si>
  <si>
    <t>4. Vay và nợ dài hạn trong nước</t>
  </si>
  <si>
    <t>a) Vay dài hạn các NHTM, TCTD</t>
  </si>
  <si>
    <t>b) Phát hành trái phiếu (không bao gồm trái phiếu chuyển đổi)</t>
  </si>
  <si>
    <t>c) Thuế tài chính dài hạn trong nước</t>
  </si>
  <si>
    <t>d) Các khoản vay dài hạn trong nước khác</t>
  </si>
  <si>
    <t>5. Vay và nợ dài hạn nước ngoài</t>
  </si>
  <si>
    <t>a) Vay lại vốn ODA của Chính phủ</t>
  </si>
  <si>
    <t>b) Vay nước ngoài được Chính phủ bảo lãnh</t>
  </si>
  <si>
    <t>c) Vay nước ngoài theo hình thức tự vay, tự trả</t>
  </si>
  <si>
    <t>d) Phát hành trái phiếu (không bao gồm trái phiếu chuyển đổi)</t>
  </si>
  <si>
    <t>e) Các khoản vay nước ngoài còn lại</t>
  </si>
  <si>
    <t>6. Vốn điều lệ</t>
  </si>
  <si>
    <t>a) Nguồn bổ sung Vốn điều lệ từ nguồn Ngân sách Nhà nước</t>
  </si>
  <si>
    <t>b) Nguồn bổ sung Vốn điều lệ từ Quỹ HTSX &amp; PTDN</t>
  </si>
  <si>
    <t>c) Nguồn bổ sung Vốn điều lệ từ Quỹ HTSX của Công ty mẹ</t>
  </si>
  <si>
    <t>d) Nguồn bổ sung Vốn điều lệ từ Quỹ ĐTPT</t>
  </si>
  <si>
    <t>đ) Nguồn bổ sung Vốn điều lệ từ Lợi nhuận sau thuế không phải nộp NSNN</t>
  </si>
  <si>
    <t>e) Nguồn bổ sung Vốn điều lệ từ việc nhận chuyển giao từ nơi khác</t>
  </si>
  <si>
    <t>7. Thuế và các khoản PS phải nộp NSNN</t>
  </si>
  <si>
    <t>a) Nộp NSNN từ hoạt động KD nội địa</t>
  </si>
  <si>
    <t>- Thuế GTGT</t>
  </si>
  <si>
    <t>311</t>
  </si>
  <si>
    <t>+ Số thuế GTGT phải nộp trong kỳ</t>
  </si>
  <si>
    <t>312</t>
  </si>
  <si>
    <t>+ Số thuế GTGT đã nộp trong kỳ</t>
  </si>
  <si>
    <t>313</t>
  </si>
  <si>
    <t>- Thuế Tiêu thụ đặc biệt</t>
  </si>
  <si>
    <t>314</t>
  </si>
  <si>
    <t>+ Số thuế Tiêu thụ đặc biệt phải nộp trong kỳ</t>
  </si>
  <si>
    <t>+ Số thuế tiêu thụ đặc biệt đã nộp trong kỳ</t>
  </si>
  <si>
    <t>316</t>
  </si>
  <si>
    <t>- Thuế TNDN</t>
  </si>
  <si>
    <t>317</t>
  </si>
  <si>
    <t>+ Số thuế TNDN phải nộp trong kỳ</t>
  </si>
  <si>
    <t>318</t>
  </si>
  <si>
    <t>+ Số thuế TNDN đã nộp trong kỳ</t>
  </si>
  <si>
    <t>319</t>
  </si>
  <si>
    <t>- Các loại thuế khác, thu NSNN khác</t>
  </si>
  <si>
    <t>320</t>
  </si>
  <si>
    <t>+ Số thuế, thu NSNN khác phải nộp trong kỳ</t>
  </si>
  <si>
    <t>321</t>
  </si>
  <si>
    <t>P (đồng)</t>
  </si>
  <si>
    <t>+ Số thuế, thu NSNN khác đã nộp trong kỳ</t>
  </si>
  <si>
    <t>b) Nộp NSNN từ hoạt động kinh doanh XNK</t>
  </si>
  <si>
    <t>- Thuế XNK</t>
  </si>
  <si>
    <t>+ Số thuế XNK phải nộp trong kỳ</t>
  </si>
  <si>
    <t>332</t>
  </si>
  <si>
    <t>+ Số thuế XNK đã nộp trong kỳ</t>
  </si>
  <si>
    <t>333</t>
  </si>
  <si>
    <t>- Thuế GTGT hàng nhập khẩu</t>
  </si>
  <si>
    <t>334</t>
  </si>
  <si>
    <t>+ Số thuế GTGT hàng NK phải nộp trong kỳ</t>
  </si>
  <si>
    <t>335</t>
  </si>
  <si>
    <t>+ Số thuế GTGT hàng NK đã nộp trong kỳ</t>
  </si>
  <si>
    <t>- Thuế TTĐB hàng nhập khẩu</t>
  </si>
  <si>
    <t>337</t>
  </si>
  <si>
    <t>+ Số thuế TTĐB hàng NK phải nộp trong kỳ</t>
  </si>
  <si>
    <t>338</t>
  </si>
  <si>
    <t>+ Số thuế TTĐB hàng NK đã nộp trong kỳ</t>
  </si>
  <si>
    <t>- Thuế GTGT hàng xuất khẩu</t>
  </si>
  <si>
    <t>340</t>
  </si>
  <si>
    <t>+ Số thuế GTGT hàng XK phải nộp trong kỳ</t>
  </si>
  <si>
    <t>341</t>
  </si>
  <si>
    <t>+ Số thuế GTGT hàng XK đã nộp trong kỳ</t>
  </si>
  <si>
    <t>342</t>
  </si>
  <si>
    <t>- Thuế TTĐB hàng xuất khẩu</t>
  </si>
  <si>
    <t>+ Số thuế TTĐB hàng XK phải nộp trong kỳ</t>
  </si>
  <si>
    <t>344</t>
  </si>
  <si>
    <t>+ Số thuế TTĐB hàng XK đã nộp trong kỳ</t>
  </si>
  <si>
    <t>345</t>
  </si>
  <si>
    <t>c) Lợi nhuận nộp NSNN (theo Nghị định 204)</t>
  </si>
  <si>
    <t>350</t>
  </si>
  <si>
    <t>- Lợi nhuận phải nộp NSNN</t>
  </si>
  <si>
    <t>351</t>
  </si>
  <si>
    <t>- Lợi nhuận đã nộp NSNN</t>
  </si>
  <si>
    <t>352</t>
  </si>
  <si>
    <t>8. Thuế và các khoản còn phải nộp NSNN chuyển năm sau</t>
  </si>
  <si>
    <t>360</t>
  </si>
  <si>
    <t>9. Doanh thu cung ứng sản phẩm, dịch
 vụ công ích</t>
  </si>
  <si>
    <t>400</t>
  </si>
  <si>
    <t>10. Người quản lý doanh nghiệp</t>
  </si>
  <si>
    <t>500</t>
  </si>
  <si>
    <t>a) Tổng số Người quản lý doanh nghiệp</t>
  </si>
  <si>
    <t>510</t>
  </si>
  <si>
    <t>D (người)</t>
  </si>
  <si>
    <t>05</t>
  </si>
  <si>
    <t>- Người quản lý doanh nghiệp chuyên trách</t>
  </si>
  <si>
    <t>511</t>
  </si>
  <si>
    <t>04</t>
  </si>
  <si>
    <t>- Người quản lý doanh nghiệp không chuyên trách</t>
  </si>
  <si>
    <t>512</t>
  </si>
  <si>
    <t>01</t>
  </si>
  <si>
    <t>b) Quỹ tiền lương, thù lao của Người quản lý doanh nghiệp</t>
  </si>
  <si>
    <t>520</t>
  </si>
  <si>
    <t>- Quỹ tiền lương, thù lao kế hoạch</t>
  </si>
  <si>
    <t>521</t>
  </si>
  <si>
    <t>- Quỹ tiền lương, thù lao thực hiện</t>
  </si>
  <si>
    <t>522</t>
  </si>
  <si>
    <t>Thu nhập bình quân của Người quản lý doanh nghiệp</t>
  </si>
  <si>
    <t>523</t>
  </si>
  <si>
    <t>11. Người lao động</t>
  </si>
  <si>
    <t>600</t>
  </si>
  <si>
    <t>100</t>
  </si>
  <si>
    <t>101</t>
  </si>
  <si>
    <t>a) Tổng số Người lao động</t>
  </si>
  <si>
    <t>610</t>
  </si>
  <si>
    <t>b) Quỹ tiền lương của Người lao động</t>
  </si>
  <si>
    <t>620</t>
  </si>
  <si>
    <t>- Quỹ tiền lương kế hoạch</t>
  </si>
  <si>
    <t>621</t>
  </si>
  <si>
    <t>- Quỹ tiền lương thực hiện</t>
  </si>
  <si>
    <t>622</t>
  </si>
  <si>
    <t>c) Thu nhập bình quân của Người lao động</t>
  </si>
  <si>
    <t>623</t>
  </si>
  <si>
    <t>12. Số dư đầu tư vào Công ty chứng khoán</t>
  </si>
  <si>
    <t>710</t>
  </si>
  <si>
    <t>a) Phát sinh tăng đầu tư vào Công ty chứng khoán trong kỳ</t>
  </si>
  <si>
    <t>711</t>
  </si>
  <si>
    <t>b) Thoái vốn đầu tư vào Công ty chứng khoán trong kỳ (giá trị ghi trên sổ sách kế toán)</t>
  </si>
  <si>
    <t>712</t>
  </si>
  <si>
    <t>c) Số tiền thu từ thoái vốn đầu tư vào Công ty chứng khoán trong kỳ</t>
  </si>
  <si>
    <t>713</t>
  </si>
  <si>
    <t>13. Số dư đầu tư vào Lĩnh vực bất động sản trong kỳ</t>
  </si>
  <si>
    <t>720</t>
  </si>
  <si>
    <t>a) Phát sinh tăng đầu tư vào Lĩnh vực bất động sản trong kỳ</t>
  </si>
  <si>
    <t>721</t>
  </si>
  <si>
    <t>b) Thoái vốn đầu tư vào Lĩnh vực bất động sản trong kỳ (giá trị ghi trên sổ sách kế toán)</t>
  </si>
  <si>
    <t>722</t>
  </si>
  <si>
    <t>c) Số tiền thu từ thoái vốn đầu tư vào Lĩnh vực bất động sản trong kỳ</t>
  </si>
  <si>
    <t>723</t>
  </si>
  <si>
    <t>14. Số dư đầu tư vào Công ty tài chính, ngân hàng TMCP</t>
  </si>
  <si>
    <t>730</t>
  </si>
  <si>
    <t>a) Phát sinh tăng đầu tư vào Công ty tài chính, ngân hàng TMCP trong kỳ</t>
  </si>
  <si>
    <t>731</t>
  </si>
  <si>
    <t>b) Thoái vốn đầu tư vào Công ty tài chính, ngân hàng TMCP trong kỳ (giá trị ghi trên sổ sách kế toán)</t>
  </si>
  <si>
    <t>732</t>
  </si>
  <si>
    <t>c) Số tiền thu từ thoái vốn đầu tư vào Công ty tài chính, Ngân hàng TMCP trong kỳ</t>
  </si>
  <si>
    <t>733</t>
  </si>
  <si>
    <t>15. Số dư đầu tư vào Quỹ đầu tư</t>
  </si>
  <si>
    <t>740</t>
  </si>
  <si>
    <t>a) Phát sinh tăng đầu tư vào Quỹ đầu tư trong kỳ</t>
  </si>
  <si>
    <t>741</t>
  </si>
  <si>
    <t>b) Thoái vốn đầu tư vào Quỹ đầu tư trong kỳ (giá trị ghi trên sổ sách kế toán)</t>
  </si>
  <si>
    <t>742</t>
  </si>
  <si>
    <t>c) Số tiền thu từ thoái vốn đầu tư vào Quỹ đầu tư trong kỳ</t>
  </si>
  <si>
    <t>743</t>
  </si>
  <si>
    <t>16. Số dư đầu tư vào Công ty bảo hiểm</t>
  </si>
  <si>
    <t>750</t>
  </si>
  <si>
    <t>a) Phát sinh tăng đầu tư vào Công ty bảo hiểm trong kỳ</t>
  </si>
  <si>
    <t>751</t>
  </si>
  <si>
    <t>b) Thoái vốn đầu tư vào Công ty bảo hiểmtrong kỳ (giá trị ghi trên sổ sách kế toán)</t>
  </si>
  <si>
    <t>752</t>
  </si>
  <si>
    <t>c) Số tiền thu từ thoái vốn đầu tư vào Công ty bảo hiểm trong kỳ</t>
  </si>
  <si>
    <t>753</t>
  </si>
  <si>
    <t>17. Tổng Doanh thu kế hoạch</t>
  </si>
  <si>
    <t>810</t>
  </si>
  <si>
    <t>18. Lợi nhuận kế hoạch trước thuế TNDN</t>
  </si>
  <si>
    <t>820</t>
  </si>
  <si>
    <t>19. Thuế và các khoản phải nộp NSNN kế hoạch</t>
  </si>
  <si>
    <t>830</t>
  </si>
  <si>
    <t>20. Tổng kim ngạch</t>
  </si>
  <si>
    <t>1000</t>
  </si>
  <si>
    <t>P (nghìn USD)</t>
  </si>
  <si>
    <t>a) Kim ngạch xuất khẩu</t>
  </si>
  <si>
    <t>1110</t>
  </si>
  <si>
    <t>b) Kim ngạch nhập khẩu</t>
  </si>
  <si>
    <t>1120</t>
  </si>
  <si>
    <t>21. Tổng vốn đầu tư ra nước ngoài</t>
  </si>
  <si>
    <t>1200</t>
  </si>
  <si>
    <t>D(nghìn USD)</t>
  </si>
  <si>
    <t>a) Đầu tư ra nước ngoài từ nguồn vốn chủ sở hữu của DN</t>
  </si>
  <si>
    <t>1210</t>
  </si>
  <si>
    <t>- Đầu tư thêm ra nước ngoài từ nguồn vốn CSH của doanh nghiệp trong năm</t>
  </si>
  <si>
    <t>1211</t>
  </si>
  <si>
    <t>- Thoái vốn đầu tư ra nước ngoài từ nguồn vốn CSH của doanh nghiệp trong năm</t>
  </si>
  <si>
    <t>1212</t>
  </si>
  <si>
    <t>b) Đầu tư ra nước ngoài từ nguồn vốn huyđộng trong nước</t>
  </si>
  <si>
    <t>1220</t>
  </si>
  <si>
    <t>- Đầu tư thêm ra nước ngoài từ nguồn vốn huy động trong nước trong năm</t>
  </si>
  <si>
    <t>1221</t>
  </si>
  <si>
    <t>P (nghìnUSD)</t>
  </si>
  <si>
    <t>- Thoái vốn đầu tư ra nước ngoài từ nguồn vốn huy động trong nước trong năm</t>
  </si>
  <si>
    <t>1222</t>
  </si>
  <si>
    <t>c) Đầu tư ra nước ngoài từ nguồn vốn huyđộng nước ngoài</t>
  </si>
  <si>
    <t>1230</t>
  </si>
  <si>
    <t>D (nghìnUSD)</t>
  </si>
  <si>
    <t>- Đầu tư thêm ra nước ngoài từ nguồn vốn huy động nước ngoài trong năm</t>
  </si>
  <si>
    <t>1231</t>
  </si>
  <si>
    <t>- Thoái vốn đầu tư ra nước ngoài từ nguồn vốn huy động nước ngoài trong năm</t>
  </si>
  <si>
    <t>1232</t>
  </si>
  <si>
    <t>22. Tổng số thu hồi vốn đầu tư ra nướcngoài</t>
  </si>
  <si>
    <t>1300</t>
  </si>
  <si>
    <t>a) Thu hồi vốn đầu tư</t>
  </si>
  <si>
    <t>1310</t>
  </si>
  <si>
    <t>P (nghìnUSD)</t>
  </si>
  <si>
    <t>b) Lợi nhuận, cổ tức</t>
  </si>
  <si>
    <t>1320</t>
  </si>
  <si>
    <t>c) Lợi nhuận chuyển về nước</t>
  </si>
  <si>
    <t>1330</t>
  </si>
  <si>
    <t>Đông Triều, ngày 13 tháng 01 năm 2017</t>
  </si>
  <si>
    <t xml:space="preserve">                  NGƯỜI LẬP</t>
  </si>
  <si>
    <t xml:space="preserve">               Nguyễn Văn Kiên</t>
  </si>
  <si>
    <t>KỲ BÁO CÁO 6 THÁNG ĐẦU NĂM 2016</t>
  </si>
  <si>
    <t xml:space="preserve">           Thực hiện Công văn số 2640/STC -TCDN3 ngày 22/7/2016 của Sở Tài chính Quảng Ninh "Về việc đôn
 đốc gửi Báo cáo đánh giá tình hình tài chính và báo cáo tài chính 6 tháng đầu năm 2016 đối với doanh nghiệp
 nhà nước.</t>
  </si>
  <si>
    <t xml:space="preserve">            Công ty TNHH MTV thủy lợi Đông Triều xin báo cáo về đánh giá tình hình tài chính và báo cáo tài chính 6 tháng đầu năm 2016 của Công ty cụ thể như sau:</t>
  </si>
  <si>
    <t>Năm nay/ Số cuối kỳ</t>
  </si>
  <si>
    <t>Năm trước/ Số đầu kỳ</t>
  </si>
  <si>
    <t>Đông Triều, ngày 07 tháng 8 năm 2016</t>
  </si>
  <si>
    <t>PHỤ LỤC 1C</t>
  </si>
  <si>
    <t xml:space="preserve">BÁO CÁO TÌNH HÌNH TÀI CHÍNH, KẾT QUẢ HOẠT ĐỘNG SẢN XUẤT </t>
  </si>
  <si>
    <t>KINH DOANH 6 THÁNG ĐẦU NĂM 2016</t>
  </si>
  <si>
    <t>Mã chỉ tiêu</t>
  </si>
  <si>
    <t>Đơn vị
 tính</t>
  </si>
  <si>
    <t>Số đầu kỳ</t>
  </si>
  <si>
    <t>Số phát sinh trong kỳ</t>
  </si>
  <si>
    <t>Số cuối kỳ</t>
  </si>
  <si>
    <t>Lũy kế đến kỳ báo cáo</t>
  </si>
  <si>
    <t>I. Chỉ tiêu tài chính</t>
  </si>
  <si>
    <t>1. Tổng tài sản</t>
  </si>
  <si>
    <t>270</t>
  </si>
  <si>
    <t>Triệu đồng</t>
  </si>
  <si>
    <t>2. Vốn chủ sở hữu</t>
  </si>
  <si>
    <t>410</t>
  </si>
  <si>
    <t>II. Kết quả kinh doanh</t>
  </si>
  <si>
    <t>1. Tổng doanh thu</t>
  </si>
  <si>
    <t>10</t>
  </si>
  <si>
    <t>2. Lãi phát sinh</t>
  </si>
  <si>
    <t>20</t>
  </si>
  <si>
    <t>3. Lỗ phát sinh</t>
  </si>
  <si>
    <t>30</t>
  </si>
  <si>
    <t>4. Lỗ lũy kế</t>
  </si>
  <si>
    <t>40</t>
  </si>
  <si>
    <t>III. Thuế và các khoản phát sinh phải nộp NSNN</t>
  </si>
  <si>
    <t>1. Thuế GTGT</t>
  </si>
  <si>
    <t>111</t>
  </si>
  <si>
    <t>2. Thuế tiêu thụ đặc biệt</t>
  </si>
  <si>
    <t>112</t>
  </si>
  <si>
    <t>3. Thuế TNDN</t>
  </si>
  <si>
    <t>113</t>
  </si>
  <si>
    <t>4. Các khoản thuế, phí phải nộp khác</t>
  </si>
  <si>
    <t>114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</si>
</sst>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00"/>
    <numFmt numFmtId="168" formatCode="0.0"/>
    <numFmt numFmtId="169" formatCode="0.0000000"/>
    <numFmt numFmtId="170" formatCode="0.000000"/>
    <numFmt numFmtId="171" formatCode="0.00000"/>
    <numFmt numFmtId="172" formatCode="0.0000000000"/>
    <numFmt numFmtId="173" formatCode="_(* #,##0.000_);_(* \(#,##0.000\);_(* &quot;-&quot;??_);_(@_)"/>
    <numFmt numFmtId="174" formatCode="_(* #,##0.0000_);_(* \(#,##0.0000\);_(* &quot;-&quot;??_);_(@_)"/>
    <numFmt numFmtId="175" formatCode="_(* #,##0.00000_);_(* \(#,##0.00000\);_(* &quot;-&quot;??_);_(@_)"/>
    <numFmt numFmtId="176" formatCode="_(* #,##0.000_);_(* \(#,##0.000\);_(* &quot;-&quot;???_);_(@_)"/>
    <numFmt numFmtId="177" formatCode="_(* #,##0.000000_);_(* \(#,##0.000000\);_(* &quot;-&quot;??_);_(@_)"/>
  </numFmts>
  <fonts count="26">
    <font>
      <sz val="10"/>
      <name val="Arial"/>
      <family val="0"/>
    </font>
    <font>
      <sz val="12"/>
      <name val=".VnTime"/>
      <family val="2"/>
    </font>
    <font>
      <sz val="8"/>
      <name val="Arial"/>
      <family val="0"/>
    </font>
    <font>
      <sz val="13"/>
      <name val=".VnTime"/>
      <family val="2"/>
    </font>
    <font>
      <b/>
      <sz val="13"/>
      <name val=".VnTimeH"/>
      <family val="2"/>
    </font>
    <font>
      <b/>
      <sz val="12"/>
      <name val="Times New Roman"/>
      <family val="1"/>
    </font>
    <font>
      <i/>
      <sz val="12"/>
      <name val="Times New Roman"/>
      <family val="1"/>
    </font>
    <font>
      <b/>
      <sz val="13"/>
      <name val="Times New Roman"/>
      <family val="1"/>
    </font>
    <font>
      <sz val="12"/>
      <name val="Times New Roman"/>
      <family val="1"/>
    </font>
    <font>
      <b/>
      <sz val="11"/>
      <name val="Times New Roman"/>
      <family val="1"/>
    </font>
    <font>
      <sz val="13"/>
      <name val="Times New Roman"/>
      <family val="1"/>
    </font>
    <font>
      <i/>
      <sz val="13"/>
      <name val="Times New Roman"/>
      <family val="1"/>
    </font>
    <font>
      <sz val="11"/>
      <name val="Times New Roman"/>
      <family val="1"/>
    </font>
    <font>
      <b/>
      <sz val="10"/>
      <name val="Times New Roman"/>
      <family val="1"/>
    </font>
    <font>
      <sz val="10"/>
      <name val="Times New Roman"/>
      <family val="1"/>
    </font>
    <font>
      <b/>
      <sz val="14"/>
      <name val="Times New Roman"/>
      <family val="1"/>
    </font>
    <font>
      <sz val="13"/>
      <name val=".VnTimeH"/>
      <family val="2"/>
    </font>
    <font>
      <i/>
      <sz val="13"/>
      <name val=".VnTime"/>
      <family val="2"/>
    </font>
    <font>
      <sz val="12"/>
      <color indexed="10"/>
      <name val="Times New Roman"/>
      <family val="1"/>
    </font>
    <font>
      <b/>
      <sz val="12"/>
      <color indexed="10"/>
      <name val="Times New Roman"/>
      <family val="1"/>
    </font>
    <font>
      <sz val="10"/>
      <color indexed="8"/>
      <name val="Times New Roman"/>
      <family val="1"/>
    </font>
    <font>
      <sz val="14"/>
      <name val="Times New Roman"/>
      <family val="1"/>
    </font>
    <font>
      <i/>
      <sz val="10"/>
      <name val="Times New Roman"/>
      <family val="1"/>
    </font>
    <font>
      <sz val="11"/>
      <color indexed="10"/>
      <name val="Times New Roman"/>
      <family val="1"/>
    </font>
    <font>
      <b/>
      <sz val="11"/>
      <color indexed="8"/>
      <name val="Times New Roman"/>
      <family val="1"/>
    </font>
    <font>
      <b/>
      <sz val="14"/>
      <color indexed="10"/>
      <name val="Times New Roman"/>
      <family val="1"/>
    </font>
  </fonts>
  <fills count="3">
    <fill>
      <patternFill/>
    </fill>
    <fill>
      <patternFill patternType="gray125"/>
    </fill>
    <fill>
      <patternFill patternType="solid">
        <fgColor indexed="9"/>
        <bgColor indexed="64"/>
      </patternFill>
    </fill>
  </fills>
  <borders count="36">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style="thin">
        <color indexed="8"/>
      </right>
      <top style="hair">
        <color indexed="8"/>
      </top>
      <bottom style="thin"/>
    </border>
    <border>
      <left style="thin">
        <color indexed="8"/>
      </left>
      <right style="thin"/>
      <top style="hair">
        <color indexed="8"/>
      </top>
      <bottom style="thin"/>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1" fillId="0" borderId="0" xfId="0" applyFont="1" applyAlignment="1">
      <alignment/>
    </xf>
    <xf numFmtId="0" fontId="4" fillId="0" borderId="0" xfId="0" applyFont="1" applyAlignment="1">
      <alignment/>
    </xf>
    <xf numFmtId="0" fontId="3" fillId="0" borderId="0" xfId="0" applyFont="1" applyAlignment="1">
      <alignment/>
    </xf>
    <xf numFmtId="0" fontId="10" fillId="0" borderId="0" xfId="0" applyFont="1" applyAlignment="1">
      <alignment/>
    </xf>
    <xf numFmtId="0" fontId="10" fillId="0" borderId="0" xfId="0" applyFont="1" applyAlignment="1">
      <alignment horizontal="left"/>
    </xf>
    <xf numFmtId="0" fontId="8" fillId="0" borderId="1" xfId="0" applyFont="1" applyBorder="1" applyAlignment="1">
      <alignment horizontal="center" vertical="center"/>
    </xf>
    <xf numFmtId="0" fontId="8" fillId="0" borderId="1" xfId="0" applyFont="1" applyBorder="1" applyAlignment="1">
      <alignment horizontal="center"/>
    </xf>
    <xf numFmtId="165" fontId="12" fillId="0" borderId="2" xfId="15" applyNumberFormat="1" applyFont="1" applyBorder="1" applyAlignment="1">
      <alignment/>
    </xf>
    <xf numFmtId="165" fontId="12" fillId="0" borderId="2" xfId="15" applyNumberFormat="1" applyFont="1" applyBorder="1" applyAlignment="1">
      <alignment horizontal="center"/>
    </xf>
    <xf numFmtId="43" fontId="12" fillId="0" borderId="2" xfId="15" applyNumberFormat="1" applyFont="1" applyBorder="1" applyAlignment="1">
      <alignment/>
    </xf>
    <xf numFmtId="165" fontId="12" fillId="0" borderId="3" xfId="15" applyNumberFormat="1" applyFont="1" applyBorder="1" applyAlignment="1">
      <alignment/>
    </xf>
    <xf numFmtId="165" fontId="12" fillId="0" borderId="4" xfId="15" applyNumberFormat="1" applyFont="1" applyBorder="1" applyAlignment="1">
      <alignment/>
    </xf>
    <xf numFmtId="0" fontId="7" fillId="0" borderId="0" xfId="0" applyFont="1" applyAlignment="1">
      <alignment/>
    </xf>
    <xf numFmtId="0" fontId="10" fillId="0" borderId="0" xfId="0" applyFont="1" applyAlignment="1">
      <alignment/>
    </xf>
    <xf numFmtId="0" fontId="10" fillId="0" borderId="2" xfId="0" applyFont="1" applyBorder="1" applyAlignment="1">
      <alignment horizontal="center"/>
    </xf>
    <xf numFmtId="0" fontId="10" fillId="0" borderId="2" xfId="0" applyFont="1" applyBorder="1" applyAlignment="1">
      <alignment horizontal="left" wrapText="1"/>
    </xf>
    <xf numFmtId="43" fontId="10" fillId="0" borderId="2" xfId="0" applyNumberFormat="1" applyFont="1" applyBorder="1" applyAlignment="1">
      <alignment horizontal="left"/>
    </xf>
    <xf numFmtId="43" fontId="10" fillId="0" borderId="2" xfId="15"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8" fillId="0" borderId="0" xfId="0" applyFont="1" applyAlignment="1">
      <alignment/>
    </xf>
    <xf numFmtId="0" fontId="7" fillId="0" borderId="0" xfId="0" applyFont="1" applyAlignment="1">
      <alignment horizontal="center"/>
    </xf>
    <xf numFmtId="0" fontId="11"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left" wrapText="1"/>
    </xf>
    <xf numFmtId="0" fontId="5" fillId="0" borderId="0" xfId="0" applyFont="1" applyAlignment="1">
      <alignment wrapText="1"/>
    </xf>
    <xf numFmtId="0" fontId="7" fillId="0" borderId="0" xfId="0" applyFont="1" applyAlignment="1">
      <alignment horizontal="center" wrapText="1"/>
    </xf>
    <xf numFmtId="0" fontId="13"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wrapText="1"/>
    </xf>
    <xf numFmtId="0" fontId="14" fillId="0" borderId="0" xfId="0" applyFont="1" applyAlignment="1">
      <alignment/>
    </xf>
    <xf numFmtId="0" fontId="7" fillId="0" borderId="0" xfId="0" applyFont="1" applyAlignment="1">
      <alignment wrapText="1"/>
    </xf>
    <xf numFmtId="0" fontId="8" fillId="0" borderId="3" xfId="0" applyFont="1" applyBorder="1" applyAlignment="1">
      <alignment/>
    </xf>
    <xf numFmtId="165" fontId="8" fillId="0" borderId="3" xfId="15" applyNumberFormat="1" applyFont="1" applyBorder="1" applyAlignment="1">
      <alignment/>
    </xf>
    <xf numFmtId="165" fontId="8" fillId="0" borderId="3" xfId="15" applyNumberFormat="1" applyFont="1" applyBorder="1" applyAlignment="1">
      <alignment horizontal="center"/>
    </xf>
    <xf numFmtId="0" fontId="8" fillId="0" borderId="4" xfId="0" applyFont="1" applyBorder="1" applyAlignment="1">
      <alignment/>
    </xf>
    <xf numFmtId="165" fontId="8" fillId="0" borderId="4" xfId="15" applyNumberFormat="1" applyFont="1" applyBorder="1" applyAlignment="1">
      <alignment/>
    </xf>
    <xf numFmtId="0" fontId="5" fillId="0" borderId="0" xfId="0" applyFont="1" applyAlignment="1">
      <alignment/>
    </xf>
    <xf numFmtId="0" fontId="5" fillId="0" borderId="5"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horizontal="center" vertical="center"/>
    </xf>
    <xf numFmtId="0" fontId="5" fillId="0" borderId="2" xfId="0" applyFont="1" applyBorder="1" applyAlignment="1">
      <alignment/>
    </xf>
    <xf numFmtId="164" fontId="8" fillId="0" borderId="3" xfId="15" applyNumberFormat="1" applyFont="1" applyBorder="1" applyAlignment="1">
      <alignment/>
    </xf>
    <xf numFmtId="164" fontId="8" fillId="0" borderId="4" xfId="15" applyNumberFormat="1" applyFont="1" applyBorder="1" applyAlignment="1">
      <alignment/>
    </xf>
    <xf numFmtId="0" fontId="8" fillId="0" borderId="6" xfId="0" applyFont="1" applyBorder="1" applyAlignment="1">
      <alignment/>
    </xf>
    <xf numFmtId="164" fontId="8" fillId="0" borderId="6" xfId="15" applyNumberFormat="1" applyFont="1" applyBorder="1" applyAlignment="1">
      <alignment/>
    </xf>
    <xf numFmtId="0" fontId="5" fillId="0" borderId="0" xfId="0" applyFont="1" applyAlignment="1">
      <alignment/>
    </xf>
    <xf numFmtId="0" fontId="5" fillId="0" borderId="3" xfId="0" applyFont="1" applyBorder="1" applyAlignment="1">
      <alignment/>
    </xf>
    <xf numFmtId="0" fontId="8" fillId="0" borderId="3" xfId="0" applyFont="1" applyBorder="1" applyAlignment="1">
      <alignment horizontal="center"/>
    </xf>
    <xf numFmtId="0" fontId="8" fillId="0" borderId="0" xfId="0" applyFont="1" applyBorder="1" applyAlignment="1">
      <alignment/>
    </xf>
    <xf numFmtId="0" fontId="5" fillId="0" borderId="0" xfId="0" applyFont="1" applyAlignment="1">
      <alignment horizontal="left" wrapText="1"/>
    </xf>
    <xf numFmtId="173" fontId="10" fillId="0" borderId="0" xfId="15" applyNumberFormat="1" applyFont="1" applyAlignment="1">
      <alignment horizontal="center"/>
    </xf>
    <xf numFmtId="164" fontId="10" fillId="0" borderId="0" xfId="15" applyNumberFormat="1" applyFont="1" applyAlignment="1">
      <alignment/>
    </xf>
    <xf numFmtId="173" fontId="7" fillId="0" borderId="0" xfId="15" applyNumberFormat="1" applyFont="1" applyAlignment="1">
      <alignment horizontal="center" wrapText="1"/>
    </xf>
    <xf numFmtId="164" fontId="7" fillId="0" borderId="0" xfId="15" applyNumberFormat="1" applyFont="1" applyAlignment="1">
      <alignment wrapText="1"/>
    </xf>
    <xf numFmtId="173" fontId="8" fillId="0" borderId="0" xfId="15" applyNumberFormat="1" applyFont="1" applyAlignment="1">
      <alignment horizontal="center"/>
    </xf>
    <xf numFmtId="164" fontId="8" fillId="0" borderId="0" xfId="15" applyNumberFormat="1" applyFont="1" applyAlignment="1">
      <alignment/>
    </xf>
    <xf numFmtId="173" fontId="8" fillId="0" borderId="2" xfId="15" applyNumberFormat="1" applyFont="1" applyBorder="1" applyAlignment="1">
      <alignment horizontal="center"/>
    </xf>
    <xf numFmtId="164" fontId="8" fillId="0" borderId="2" xfId="15" applyNumberFormat="1" applyFont="1" applyBorder="1" applyAlignment="1">
      <alignment horizontal="center"/>
    </xf>
    <xf numFmtId="2" fontId="8" fillId="0" borderId="2" xfId="0" applyNumberFormat="1" applyFont="1" applyBorder="1" applyAlignment="1">
      <alignment horizontal="center"/>
    </xf>
    <xf numFmtId="2" fontId="8" fillId="0" borderId="2" xfId="0" applyNumberFormat="1" applyFont="1" applyBorder="1" applyAlignment="1">
      <alignment horizontal="center" vertical="center" wrapText="1"/>
    </xf>
    <xf numFmtId="0" fontId="8" fillId="0" borderId="3" xfId="0" applyFont="1" applyBorder="1" applyAlignment="1">
      <alignment wrapText="1"/>
    </xf>
    <xf numFmtId="173" fontId="8" fillId="0" borderId="3" xfId="15" applyNumberFormat="1" applyFont="1" applyBorder="1" applyAlignment="1">
      <alignment horizontal="center"/>
    </xf>
    <xf numFmtId="164" fontId="8" fillId="0" borderId="3" xfId="15" applyNumberFormat="1" applyFont="1" applyBorder="1" applyAlignment="1">
      <alignment horizontal="center"/>
    </xf>
    <xf numFmtId="2" fontId="8" fillId="0" borderId="3" xfId="0" applyNumberFormat="1" applyFont="1" applyBorder="1" applyAlignment="1">
      <alignment horizontal="center"/>
    </xf>
    <xf numFmtId="0" fontId="8" fillId="0" borderId="4" xfId="0" applyFont="1" applyBorder="1" applyAlignment="1">
      <alignment wrapText="1"/>
    </xf>
    <xf numFmtId="173" fontId="8" fillId="0" borderId="4" xfId="15" applyNumberFormat="1" applyFont="1" applyBorder="1" applyAlignment="1">
      <alignment horizontal="center"/>
    </xf>
    <xf numFmtId="164" fontId="8" fillId="0" borderId="4" xfId="15" applyNumberFormat="1" applyFont="1" applyBorder="1" applyAlignment="1">
      <alignment horizontal="center"/>
    </xf>
    <xf numFmtId="2" fontId="8" fillId="0" borderId="4" xfId="0" applyNumberFormat="1" applyFont="1" applyBorder="1" applyAlignment="1">
      <alignment horizontal="center"/>
    </xf>
    <xf numFmtId="173" fontId="5" fillId="0" borderId="1" xfId="15" applyNumberFormat="1" applyFont="1" applyBorder="1" applyAlignment="1">
      <alignment horizontal="center" vertical="center"/>
    </xf>
    <xf numFmtId="164" fontId="5" fillId="0" borderId="1" xfId="15" applyNumberFormat="1" applyFont="1" applyBorder="1" applyAlignment="1">
      <alignment horizontal="center" vertical="center" wrapText="1"/>
    </xf>
    <xf numFmtId="0" fontId="7" fillId="0" borderId="0" xfId="0" applyFont="1" applyBorder="1" applyAlignment="1">
      <alignment/>
    </xf>
    <xf numFmtId="0" fontId="5" fillId="0" borderId="0" xfId="0" applyFont="1" applyBorder="1" applyAlignment="1">
      <alignment wrapText="1"/>
    </xf>
    <xf numFmtId="0" fontId="8" fillId="0" borderId="0" xfId="0" applyFont="1" applyBorder="1" applyAlignment="1">
      <alignment wrapText="1"/>
    </xf>
    <xf numFmtId="0" fontId="6" fillId="0" borderId="0" xfId="0" applyFont="1" applyBorder="1" applyAlignment="1">
      <alignment horizontal="left"/>
    </xf>
    <xf numFmtId="0" fontId="8" fillId="0" borderId="7" xfId="0" applyFont="1" applyBorder="1" applyAlignment="1">
      <alignment wrapText="1"/>
    </xf>
    <xf numFmtId="0" fontId="8" fillId="0" borderId="1" xfId="0" applyFont="1" applyBorder="1" applyAlignment="1">
      <alignment horizontal="center" vertical="center" wrapText="1"/>
    </xf>
    <xf numFmtId="0" fontId="5" fillId="0" borderId="0" xfId="0" applyFont="1" applyAlignment="1">
      <alignment horizontal="center" wrapText="1"/>
    </xf>
    <xf numFmtId="0" fontId="5" fillId="0" borderId="3"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5" fillId="0" borderId="8" xfId="0" applyFont="1" applyBorder="1" applyAlignment="1">
      <alignment horizontal="left"/>
    </xf>
    <xf numFmtId="0" fontId="16"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7" fillId="0" borderId="0" xfId="0" applyFont="1" applyAlignment="1">
      <alignment/>
    </xf>
    <xf numFmtId="0" fontId="8" fillId="0" borderId="11" xfId="0" applyFont="1" applyBorder="1" applyAlignment="1">
      <alignment wrapText="1"/>
    </xf>
    <xf numFmtId="0" fontId="8" fillId="0" borderId="2" xfId="0" applyFont="1" applyBorder="1" applyAlignment="1">
      <alignment wrapText="1"/>
    </xf>
    <xf numFmtId="0" fontId="11" fillId="0" borderId="12" xfId="0" applyFont="1" applyBorder="1" applyAlignment="1">
      <alignment horizontal="left"/>
    </xf>
    <xf numFmtId="0" fontId="11" fillId="0" borderId="0" xfId="0" applyFont="1" applyBorder="1" applyAlignment="1">
      <alignment horizontal="left"/>
    </xf>
    <xf numFmtId="0" fontId="10" fillId="0" borderId="0" xfId="0" applyFont="1" applyBorder="1" applyAlignment="1">
      <alignment/>
    </xf>
    <xf numFmtId="164" fontId="10" fillId="0" borderId="0" xfId="15" applyNumberFormat="1" applyFont="1" applyAlignment="1">
      <alignment/>
    </xf>
    <xf numFmtId="0" fontId="7" fillId="0" borderId="0" xfId="0" applyFont="1" applyBorder="1" applyAlignment="1">
      <alignment horizontal="center"/>
    </xf>
    <xf numFmtId="173" fontId="8" fillId="0" borderId="0" xfId="15" applyNumberFormat="1" applyFont="1" applyBorder="1" applyAlignment="1">
      <alignment horizontal="center"/>
    </xf>
    <xf numFmtId="164" fontId="8" fillId="0" borderId="0" xfId="15" applyNumberFormat="1" applyFont="1" applyBorder="1" applyAlignment="1">
      <alignment/>
    </xf>
    <xf numFmtId="0" fontId="5" fillId="0" borderId="6" xfId="0" applyFont="1" applyBorder="1" applyAlignment="1">
      <alignment horizontal="left" wrapText="1"/>
    </xf>
    <xf numFmtId="0" fontId="7" fillId="0" borderId="0" xfId="0" applyFont="1" applyAlignment="1">
      <alignment horizontal="left" wrapText="1"/>
    </xf>
    <xf numFmtId="0" fontId="6" fillId="0" borderId="0" xfId="0" applyFont="1" applyBorder="1" applyAlignment="1">
      <alignment/>
    </xf>
    <xf numFmtId="0" fontId="5" fillId="0" borderId="0" xfId="0" applyFont="1" applyBorder="1" applyAlignment="1">
      <alignment/>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6" xfId="0" applyFont="1" applyBorder="1" applyAlignment="1">
      <alignment horizontal="left" vertical="center" wrapText="1"/>
    </xf>
    <xf numFmtId="164" fontId="8" fillId="0" borderId="6" xfId="15" applyNumberFormat="1" applyFont="1" applyBorder="1" applyAlignment="1">
      <alignment horizontal="center" vertical="center"/>
    </xf>
    <xf numFmtId="0" fontId="12" fillId="0" borderId="2" xfId="0" applyFont="1" applyBorder="1" applyAlignment="1">
      <alignment horizontal="center"/>
    </xf>
    <xf numFmtId="0" fontId="9" fillId="0" borderId="2" xfId="0" applyFont="1" applyBorder="1" applyAlignment="1">
      <alignment/>
    </xf>
    <xf numFmtId="0" fontId="9" fillId="0" borderId="6" xfId="0" applyFont="1" applyBorder="1" applyAlignment="1">
      <alignment/>
    </xf>
    <xf numFmtId="0" fontId="12" fillId="0" borderId="6" xfId="0" applyFont="1" applyBorder="1" applyAlignment="1">
      <alignment/>
    </xf>
    <xf numFmtId="0" fontId="12" fillId="0" borderId="2" xfId="0" applyFont="1" applyBorder="1" applyAlignment="1">
      <alignment/>
    </xf>
    <xf numFmtId="0" fontId="12" fillId="0" borderId="0" xfId="0" applyFont="1" applyAlignment="1">
      <alignment/>
    </xf>
    <xf numFmtId="0" fontId="9" fillId="0" borderId="3" xfId="0" applyFont="1" applyBorder="1" applyAlignment="1">
      <alignment horizontal="center"/>
    </xf>
    <xf numFmtId="0" fontId="9" fillId="0" borderId="3" xfId="0" applyFont="1" applyBorder="1" applyAlignment="1">
      <alignment/>
    </xf>
    <xf numFmtId="0" fontId="12" fillId="0" borderId="3" xfId="0" applyFont="1" applyBorder="1" applyAlignment="1">
      <alignment/>
    </xf>
    <xf numFmtId="0" fontId="9" fillId="0" borderId="4" xfId="0" applyFont="1" applyBorder="1" applyAlignment="1">
      <alignment horizontal="center"/>
    </xf>
    <xf numFmtId="0" fontId="9" fillId="0" borderId="4" xfId="0" applyFont="1" applyBorder="1" applyAlignment="1">
      <alignment/>
    </xf>
    <xf numFmtId="0" fontId="12" fillId="0" borderId="4" xfId="0" applyFont="1" applyBorder="1" applyAlignment="1">
      <alignment/>
    </xf>
    <xf numFmtId="0" fontId="12"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center" vertical="center" wrapText="1"/>
    </xf>
    <xf numFmtId="165" fontId="12" fillId="0" borderId="6" xfId="0" applyNumberFormat="1" applyFont="1" applyBorder="1" applyAlignment="1">
      <alignment horizontal="center" vertical="center"/>
    </xf>
    <xf numFmtId="165" fontId="12" fillId="0" borderId="6" xfId="15" applyNumberFormat="1" applyFont="1" applyBorder="1" applyAlignment="1">
      <alignment horizontal="center" vertical="center"/>
    </xf>
    <xf numFmtId="0" fontId="12" fillId="0" borderId="0" xfId="0" applyFont="1" applyAlignment="1">
      <alignment horizontal="center" vertical="center"/>
    </xf>
    <xf numFmtId="165" fontId="9" fillId="0" borderId="1" xfId="0" applyNumberFormat="1" applyFont="1" applyBorder="1" applyAlignment="1">
      <alignment horizontal="center" vertical="center"/>
    </xf>
    <xf numFmtId="0" fontId="9" fillId="0" borderId="0" xfId="0" applyFont="1" applyAlignment="1">
      <alignment horizontal="center" vertical="center"/>
    </xf>
    <xf numFmtId="173" fontId="8" fillId="0" borderId="6" xfId="15" applyNumberFormat="1" applyFont="1" applyBorder="1" applyAlignment="1">
      <alignment horizontal="center"/>
    </xf>
    <xf numFmtId="164" fontId="8" fillId="0" borderId="6" xfId="15" applyNumberFormat="1" applyFont="1" applyBorder="1" applyAlignment="1">
      <alignment horizontal="center"/>
    </xf>
    <xf numFmtId="2" fontId="8" fillId="0" borderId="6" xfId="0" applyNumberFormat="1" applyFont="1" applyBorder="1" applyAlignment="1">
      <alignment horizontal="center"/>
    </xf>
    <xf numFmtId="2" fontId="8" fillId="0" borderId="6" xfId="0" applyNumberFormat="1" applyFont="1" applyBorder="1" applyAlignment="1">
      <alignment horizontal="center" vertical="center" wrapText="1"/>
    </xf>
    <xf numFmtId="43" fontId="8" fillId="0" borderId="6" xfId="15" applyNumberFormat="1" applyFont="1" applyBorder="1" applyAlignment="1">
      <alignment horizontal="center"/>
    </xf>
    <xf numFmtId="173" fontId="8" fillId="0" borderId="4" xfId="15" applyNumberFormat="1" applyFont="1" applyBorder="1" applyAlignment="1">
      <alignment horizontal="center" vertical="center"/>
    </xf>
    <xf numFmtId="164" fontId="8" fillId="0" borderId="4" xfId="15" applyNumberFormat="1" applyFont="1" applyBorder="1" applyAlignment="1">
      <alignment horizontal="center" vertical="center"/>
    </xf>
    <xf numFmtId="2" fontId="8" fillId="0" borderId="4" xfId="0" applyNumberFormat="1" applyFont="1" applyBorder="1" applyAlignment="1">
      <alignment horizontal="center" vertical="center"/>
    </xf>
    <xf numFmtId="0" fontId="8" fillId="0" borderId="4" xfId="0" applyFont="1" applyBorder="1" applyAlignment="1">
      <alignment horizontal="left" vertical="center" wrapText="1"/>
    </xf>
    <xf numFmtId="173" fontId="8" fillId="0" borderId="6" xfId="15" applyNumberFormat="1" applyFont="1" applyBorder="1" applyAlignment="1">
      <alignment horizontal="center" vertical="center"/>
    </xf>
    <xf numFmtId="2" fontId="8" fillId="0" borderId="6" xfId="0" applyNumberFormat="1" applyFont="1" applyBorder="1" applyAlignment="1">
      <alignment horizontal="center" vertical="center"/>
    </xf>
    <xf numFmtId="0" fontId="8" fillId="0" borderId="4" xfId="0" applyFont="1" applyBorder="1" applyAlignment="1">
      <alignment horizontal="center"/>
    </xf>
    <xf numFmtId="165" fontId="8" fillId="0" borderId="0" xfId="15" applyNumberFormat="1" applyFont="1" applyAlignment="1">
      <alignment/>
    </xf>
    <xf numFmtId="165" fontId="7" fillId="0" borderId="0" xfId="15" applyNumberFormat="1" applyFont="1" applyAlignment="1">
      <alignment wrapText="1"/>
    </xf>
    <xf numFmtId="165" fontId="5" fillId="0" borderId="0" xfId="15" applyNumberFormat="1" applyFont="1" applyAlignment="1">
      <alignment horizontal="left" wrapText="1"/>
    </xf>
    <xf numFmtId="165" fontId="5" fillId="0" borderId="1" xfId="15" applyNumberFormat="1" applyFont="1" applyBorder="1" applyAlignment="1">
      <alignment horizontal="center" vertical="center" wrapText="1"/>
    </xf>
    <xf numFmtId="165" fontId="8" fillId="0" borderId="3" xfId="15" applyNumberFormat="1" applyFont="1" applyBorder="1" applyAlignment="1">
      <alignment horizontal="left" wrapText="1"/>
    </xf>
    <xf numFmtId="165" fontId="8" fillId="0" borderId="4" xfId="15" applyNumberFormat="1" applyFont="1" applyBorder="1" applyAlignment="1">
      <alignment horizontal="left" wrapText="1"/>
    </xf>
    <xf numFmtId="165" fontId="5" fillId="0" borderId="8" xfId="15" applyNumberFormat="1" applyFont="1" applyBorder="1" applyAlignment="1">
      <alignment horizontal="left"/>
    </xf>
    <xf numFmtId="165" fontId="5" fillId="0" borderId="1" xfId="15" applyNumberFormat="1" applyFont="1" applyBorder="1" applyAlignment="1">
      <alignment horizontal="center" vertical="center"/>
    </xf>
    <xf numFmtId="165" fontId="10" fillId="0" borderId="0" xfId="15" applyNumberFormat="1" applyFont="1" applyAlignment="1">
      <alignment/>
    </xf>
    <xf numFmtId="0" fontId="8" fillId="0" borderId="3" xfId="0" applyFont="1" applyBorder="1" applyAlignment="1">
      <alignment horizontal="right" wrapText="1"/>
    </xf>
    <xf numFmtId="165" fontId="5" fillId="0" borderId="3" xfId="15" applyNumberFormat="1" applyFont="1" applyBorder="1" applyAlignment="1">
      <alignment horizontal="left" wrapText="1"/>
    </xf>
    <xf numFmtId="0" fontId="5" fillId="0" borderId="3" xfId="0" applyFont="1" applyBorder="1" applyAlignment="1">
      <alignment horizontal="right" wrapText="1"/>
    </xf>
    <xf numFmtId="165" fontId="5" fillId="0" borderId="6" xfId="15" applyNumberFormat="1" applyFont="1" applyBorder="1" applyAlignment="1">
      <alignment horizontal="left" wrapText="1"/>
    </xf>
    <xf numFmtId="173" fontId="5" fillId="0" borderId="6" xfId="15" applyNumberFormat="1" applyFont="1" applyBorder="1" applyAlignment="1">
      <alignment horizontal="right" wrapText="1"/>
    </xf>
    <xf numFmtId="173" fontId="8" fillId="0" borderId="3" xfId="0" applyNumberFormat="1" applyFont="1" applyBorder="1" applyAlignment="1">
      <alignment horizontal="right" wrapText="1"/>
    </xf>
    <xf numFmtId="0" fontId="8" fillId="0" borderId="3" xfId="0" applyFont="1" applyBorder="1" applyAlignment="1">
      <alignment horizontal="right"/>
    </xf>
    <xf numFmtId="165" fontId="8" fillId="0" borderId="3" xfId="15" applyNumberFormat="1" applyFont="1" applyBorder="1" applyAlignment="1">
      <alignment horizontal="right"/>
    </xf>
    <xf numFmtId="165" fontId="5" fillId="0" borderId="3" xfId="15" applyNumberFormat="1" applyFont="1" applyBorder="1" applyAlignment="1">
      <alignment/>
    </xf>
    <xf numFmtId="173" fontId="8" fillId="0" borderId="3" xfId="15" applyNumberFormat="1" applyFont="1" applyBorder="1" applyAlignment="1">
      <alignment/>
    </xf>
    <xf numFmtId="173" fontId="12" fillId="0" borderId="2" xfId="15" applyNumberFormat="1" applyFont="1" applyBorder="1" applyAlignment="1">
      <alignment/>
    </xf>
    <xf numFmtId="165" fontId="5" fillId="0" borderId="3" xfId="15" applyNumberFormat="1" applyFont="1" applyBorder="1" applyAlignment="1">
      <alignment horizontal="right"/>
    </xf>
    <xf numFmtId="9" fontId="8" fillId="0" borderId="0" xfId="0" applyNumberFormat="1" applyFont="1" applyAlignment="1" quotePrefix="1">
      <alignment/>
    </xf>
    <xf numFmtId="0" fontId="8" fillId="0" borderId="0" xfId="0" applyFont="1" applyAlignment="1" quotePrefix="1">
      <alignment/>
    </xf>
    <xf numFmtId="168" fontId="8" fillId="0" borderId="0" xfId="0" applyNumberFormat="1" applyFont="1" applyAlignment="1">
      <alignment/>
    </xf>
    <xf numFmtId="168" fontId="5" fillId="0" borderId="0" xfId="0" applyNumberFormat="1" applyFont="1" applyAlignment="1">
      <alignment/>
    </xf>
    <xf numFmtId="43" fontId="18" fillId="0" borderId="3" xfId="15" applyFont="1" applyFill="1" applyBorder="1" applyAlignment="1">
      <alignment horizontal="right"/>
    </xf>
    <xf numFmtId="0" fontId="19" fillId="0" borderId="3" xfId="0" applyFont="1" applyBorder="1" applyAlignment="1">
      <alignment horizontal="right"/>
    </xf>
    <xf numFmtId="0" fontId="19" fillId="0" borderId="2" xfId="0" applyFont="1" applyBorder="1" applyAlignment="1">
      <alignment horizontal="right"/>
    </xf>
    <xf numFmtId="168" fontId="19" fillId="0" borderId="2" xfId="0" applyNumberFormat="1" applyFont="1" applyBorder="1" applyAlignment="1">
      <alignment horizontal="right"/>
    </xf>
    <xf numFmtId="2" fontId="19" fillId="0" borderId="2" xfId="0" applyNumberFormat="1" applyFont="1" applyBorder="1" applyAlignment="1">
      <alignment horizontal="right"/>
    </xf>
    <xf numFmtId="0" fontId="18" fillId="0" borderId="3" xfId="0" applyFont="1" applyFill="1" applyBorder="1" applyAlignment="1">
      <alignment horizontal="right"/>
    </xf>
    <xf numFmtId="168" fontId="18" fillId="0" borderId="3" xfId="0" applyNumberFormat="1" applyFont="1" applyFill="1" applyBorder="1" applyAlignment="1">
      <alignment horizontal="right"/>
    </xf>
    <xf numFmtId="43" fontId="18" fillId="0" borderId="3" xfId="15" applyFont="1" applyBorder="1" applyAlignment="1">
      <alignment horizontal="right"/>
    </xf>
    <xf numFmtId="4" fontId="18" fillId="0" borderId="3" xfId="0" applyNumberFormat="1" applyFont="1" applyFill="1" applyBorder="1" applyAlignment="1">
      <alignment horizontal="right"/>
    </xf>
    <xf numFmtId="2" fontId="18" fillId="0" borderId="3" xfId="0" applyNumberFormat="1" applyFont="1" applyBorder="1" applyAlignment="1">
      <alignment horizontal="right"/>
    </xf>
    <xf numFmtId="165" fontId="18" fillId="0" borderId="3" xfId="15" applyNumberFormat="1" applyFont="1" applyFill="1" applyBorder="1" applyAlignment="1">
      <alignment horizontal="right"/>
    </xf>
    <xf numFmtId="173" fontId="18" fillId="0" borderId="3" xfId="15" applyNumberFormat="1" applyFont="1" applyBorder="1" applyAlignment="1">
      <alignment horizontal="right"/>
    </xf>
    <xf numFmtId="173" fontId="18" fillId="0" borderId="4" xfId="15" applyNumberFormat="1" applyFont="1" applyBorder="1" applyAlignment="1">
      <alignment horizontal="right"/>
    </xf>
    <xf numFmtId="173" fontId="18" fillId="0" borderId="6" xfId="15" applyNumberFormat="1" applyFont="1" applyBorder="1" applyAlignment="1">
      <alignment horizontal="right"/>
    </xf>
    <xf numFmtId="165" fontId="18" fillId="0" borderId="3" xfId="15" applyNumberFormat="1" applyFont="1" applyBorder="1" applyAlignment="1">
      <alignment horizontal="right"/>
    </xf>
    <xf numFmtId="165" fontId="18" fillId="0" borderId="3" xfId="15" applyNumberFormat="1" applyFont="1" applyBorder="1" applyAlignment="1">
      <alignment/>
    </xf>
    <xf numFmtId="165" fontId="18" fillId="0" borderId="4" xfId="15" applyNumberFormat="1" applyFont="1" applyBorder="1" applyAlignment="1">
      <alignment/>
    </xf>
    <xf numFmtId="43" fontId="18" fillId="0" borderId="6" xfId="15" applyFont="1" applyBorder="1" applyAlignment="1">
      <alignment/>
    </xf>
    <xf numFmtId="0" fontId="12" fillId="0" borderId="0" xfId="0" applyFont="1" applyAlignment="1">
      <alignment horizontal="center"/>
    </xf>
    <xf numFmtId="43" fontId="18" fillId="0" borderId="3" xfId="15" applyNumberFormat="1" applyFont="1" applyBorder="1" applyAlignment="1">
      <alignment/>
    </xf>
    <xf numFmtId="175" fontId="18" fillId="0" borderId="3" xfId="15" applyNumberFormat="1" applyFont="1" applyBorder="1" applyAlignment="1">
      <alignment horizontal="right"/>
    </xf>
    <xf numFmtId="165" fontId="18" fillId="0" borderId="4" xfId="15" applyNumberFormat="1" applyFont="1" applyBorder="1" applyAlignment="1">
      <alignment horizontal="right"/>
    </xf>
    <xf numFmtId="173" fontId="8" fillId="0" borderId="4" xfId="15" applyNumberFormat="1" applyFont="1" applyBorder="1" applyAlignment="1">
      <alignment/>
    </xf>
    <xf numFmtId="173" fontId="18" fillId="0" borderId="3" xfId="15" applyNumberFormat="1" applyFont="1" applyBorder="1" applyAlignment="1">
      <alignment/>
    </xf>
    <xf numFmtId="173" fontId="18" fillId="0" borderId="4" xfId="15" applyNumberFormat="1" applyFont="1" applyBorder="1" applyAlignment="1">
      <alignment/>
    </xf>
    <xf numFmtId="165" fontId="18" fillId="0" borderId="6" xfId="15" applyNumberFormat="1" applyFont="1" applyBorder="1" applyAlignment="1">
      <alignment/>
    </xf>
    <xf numFmtId="173" fontId="8" fillId="0" borderId="6" xfId="15" applyNumberFormat="1" applyFont="1" applyBorder="1" applyAlignment="1">
      <alignment/>
    </xf>
    <xf numFmtId="166" fontId="8" fillId="0" borderId="6" xfId="0" applyNumberFormat="1" applyFont="1" applyBorder="1" applyAlignment="1">
      <alignment horizontal="center"/>
    </xf>
    <xf numFmtId="0" fontId="5" fillId="0" borderId="11" xfId="0" applyFont="1" applyBorder="1" applyAlignment="1">
      <alignment horizontal="center" vertical="center"/>
    </xf>
    <xf numFmtId="166" fontId="8" fillId="0" borderId="3" xfId="0" applyNumberFormat="1" applyFont="1" applyBorder="1" applyAlignment="1">
      <alignment horizontal="center"/>
    </xf>
    <xf numFmtId="0" fontId="8" fillId="0" borderId="0" xfId="0" applyFont="1" applyAlignment="1">
      <alignment horizontal="center" wrapText="1"/>
    </xf>
    <xf numFmtId="0" fontId="17" fillId="0" borderId="0" xfId="0" applyFont="1" applyAlignment="1">
      <alignment horizontal="center"/>
    </xf>
    <xf numFmtId="0" fontId="17" fillId="0" borderId="12" xfId="0" applyFont="1" applyBorder="1" applyAlignment="1">
      <alignment horizontal="center"/>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0" xfId="0" applyFont="1" applyBorder="1" applyAlignment="1">
      <alignment horizontal="center"/>
    </xf>
    <xf numFmtId="0" fontId="11" fillId="0" borderId="12" xfId="0" applyFont="1" applyBorder="1" applyAlignment="1">
      <alignment horizontal="center"/>
    </xf>
    <xf numFmtId="0" fontId="12" fillId="0" borderId="0" xfId="0" applyFont="1" applyAlignment="1">
      <alignment horizontal="center"/>
    </xf>
    <xf numFmtId="0" fontId="5" fillId="0" borderId="0" xfId="0" applyFont="1" applyAlignment="1">
      <alignment horizontal="left"/>
    </xf>
    <xf numFmtId="0" fontId="5" fillId="0" borderId="5" xfId="0" applyFont="1" applyBorder="1" applyAlignment="1">
      <alignment horizontal="center" vertical="center"/>
    </xf>
    <xf numFmtId="176" fontId="8" fillId="0" borderId="4" xfId="0" applyNumberFormat="1" applyFont="1" applyBorder="1" applyAlignment="1">
      <alignment horizontal="right" wrapText="1"/>
    </xf>
    <xf numFmtId="165" fontId="8" fillId="0" borderId="3" xfId="0" applyNumberFormat="1" applyFont="1" applyBorder="1" applyAlignment="1">
      <alignment horizontal="left" wrapText="1"/>
    </xf>
    <xf numFmtId="173" fontId="8" fillId="0" borderId="3" xfId="0" applyNumberFormat="1" applyFont="1" applyBorder="1" applyAlignment="1">
      <alignment horizontal="left" wrapText="1"/>
    </xf>
    <xf numFmtId="173" fontId="8" fillId="0" borderId="3" xfId="15" applyNumberFormat="1" applyFont="1" applyBorder="1" applyAlignment="1">
      <alignment horizontal="left" wrapText="1"/>
    </xf>
    <xf numFmtId="176" fontId="5" fillId="0" borderId="6" xfId="0" applyNumberFormat="1" applyFont="1" applyBorder="1" applyAlignment="1">
      <alignment horizontal="right" wrapText="1"/>
    </xf>
    <xf numFmtId="173" fontId="5" fillId="0" borderId="6" xfId="0" applyNumberFormat="1" applyFont="1" applyBorder="1" applyAlignment="1">
      <alignment horizontal="left" wrapText="1"/>
    </xf>
    <xf numFmtId="0" fontId="10" fillId="0" borderId="0" xfId="0" applyFont="1" applyAlignment="1">
      <alignment horizontal="center"/>
    </xf>
    <xf numFmtId="0" fontId="7" fillId="0" borderId="0" xfId="0" applyFont="1" applyAlignment="1">
      <alignment horizontal="center" wrapText="1"/>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xf>
    <xf numFmtId="0" fontId="15" fillId="0" borderId="0" xfId="0" applyFont="1" applyAlignment="1">
      <alignment horizontal="center" wrapText="1"/>
    </xf>
    <xf numFmtId="0" fontId="5" fillId="0" borderId="0" xfId="0" applyFont="1" applyAlignment="1">
      <alignment horizontal="center" wrapText="1"/>
    </xf>
    <xf numFmtId="0" fontId="8" fillId="0" borderId="0" xfId="0" applyFont="1" applyAlignment="1">
      <alignment horizontal="left" wrapText="1"/>
    </xf>
    <xf numFmtId="0" fontId="7" fillId="0" borderId="0" xfId="0" applyFont="1" applyAlignment="1">
      <alignment horizontal="center"/>
    </xf>
    <xf numFmtId="0" fontId="6" fillId="0" borderId="8" xfId="0" applyFont="1" applyBorder="1" applyAlignment="1">
      <alignment horizontal="center"/>
    </xf>
    <xf numFmtId="0" fontId="5" fillId="0" borderId="13" xfId="0" applyFont="1" applyBorder="1" applyAlignment="1">
      <alignment horizontal="center" vertical="center"/>
    </xf>
    <xf numFmtId="0" fontId="8" fillId="0" borderId="0" xfId="0" applyFont="1" applyBorder="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8" fillId="0" borderId="0" xfId="0" applyFont="1" applyBorder="1" applyAlignment="1">
      <alignment wrapText="1"/>
    </xf>
    <xf numFmtId="0" fontId="6" fillId="0" borderId="8" xfId="0" applyFont="1" applyBorder="1" applyAlignment="1">
      <alignment horizontal="center" wrapText="1"/>
    </xf>
    <xf numFmtId="0" fontId="5" fillId="0" borderId="0" xfId="0" applyFont="1" applyAlignment="1">
      <alignment horizontal="left" wrapText="1"/>
    </xf>
    <xf numFmtId="0" fontId="5" fillId="0" borderId="0" xfId="0" applyFont="1" applyBorder="1" applyAlignment="1">
      <alignment horizontal="left"/>
    </xf>
    <xf numFmtId="0" fontId="11" fillId="0" borderId="0" xfId="0" applyFont="1" applyAlignment="1">
      <alignment horizontal="center"/>
    </xf>
    <xf numFmtId="0" fontId="8"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wrapText="1"/>
    </xf>
    <xf numFmtId="0" fontId="8" fillId="0" borderId="14" xfId="0" applyFont="1" applyBorder="1" applyAlignment="1">
      <alignment horizontal="center" vertical="center"/>
    </xf>
    <xf numFmtId="0" fontId="10" fillId="0" borderId="0" xfId="0" applyFont="1" applyAlignment="1">
      <alignment horizontal="left"/>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10" fillId="0" borderId="0" xfId="0" applyFont="1" applyAlignment="1">
      <alignment horizontal="center" vertical="top" wrapText="1"/>
    </xf>
    <xf numFmtId="0" fontId="14" fillId="0" borderId="0" xfId="0" applyFont="1" applyAlignment="1">
      <alignment horizontal="center"/>
    </xf>
    <xf numFmtId="0" fontId="9" fillId="0" borderId="0" xfId="0" applyFont="1" applyAlignment="1">
      <alignment horizontal="center" wrapText="1"/>
    </xf>
    <xf numFmtId="0" fontId="7" fillId="0" borderId="0" xfId="0" applyFont="1" applyAlignment="1">
      <alignment horizontal="center" vertical="top" wrapText="1"/>
    </xf>
    <xf numFmtId="0" fontId="20" fillId="0" borderId="0" xfId="0" applyFont="1" applyAlignment="1">
      <alignment/>
    </xf>
    <xf numFmtId="0" fontId="13" fillId="0" borderId="0" xfId="0" applyFont="1" applyAlignment="1">
      <alignment wrapText="1"/>
    </xf>
    <xf numFmtId="0" fontId="21" fillId="0" borderId="0" xfId="0" applyFont="1" applyAlignment="1">
      <alignment horizontal="center"/>
    </xf>
    <xf numFmtId="0" fontId="21" fillId="0" borderId="0" xfId="0" applyFont="1" applyAlignment="1">
      <alignment/>
    </xf>
    <xf numFmtId="0" fontId="15" fillId="0" borderId="0" xfId="0" applyFont="1" applyAlignment="1">
      <alignment horizontal="center"/>
    </xf>
    <xf numFmtId="0" fontId="15" fillId="2" borderId="0" xfId="0" applyFont="1" applyFill="1" applyBorder="1" applyAlignment="1">
      <alignment horizontal="center"/>
    </xf>
    <xf numFmtId="0" fontId="21" fillId="0" borderId="0" xfId="0" applyFont="1" applyBorder="1" applyAlignment="1">
      <alignment/>
    </xf>
    <xf numFmtId="0" fontId="6" fillId="2" borderId="0" xfId="0" applyFont="1" applyFill="1" applyBorder="1" applyAlignment="1">
      <alignment horizontal="center"/>
    </xf>
    <xf numFmtId="0" fontId="6" fillId="0" borderId="0" xfId="0" applyFont="1" applyBorder="1" applyAlignment="1">
      <alignment/>
    </xf>
    <xf numFmtId="0" fontId="15" fillId="2" borderId="0" xfId="0" applyFont="1" applyFill="1" applyBorder="1" applyAlignment="1">
      <alignment horizontal="center"/>
    </xf>
    <xf numFmtId="0" fontId="8" fillId="2" borderId="0" xfId="0" applyFont="1" applyFill="1" applyBorder="1" applyAlignment="1">
      <alignment horizontal="center"/>
    </xf>
    <xf numFmtId="0" fontId="14" fillId="0" borderId="0" xfId="0" applyFont="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left" wrapText="1"/>
    </xf>
    <xf numFmtId="0" fontId="8" fillId="2" borderId="0" xfId="0" applyFont="1" applyFill="1" applyBorder="1" applyAlignment="1">
      <alignment horizontal="left"/>
    </xf>
    <xf numFmtId="0" fontId="22" fillId="2" borderId="8" xfId="0" applyFont="1" applyFill="1" applyBorder="1" applyAlignment="1">
      <alignment horizontal="center"/>
    </xf>
    <xf numFmtId="0" fontId="14" fillId="0" borderId="8" xfId="0" applyFont="1" applyBorder="1" applyAlignment="1">
      <alignment horizontal="center"/>
    </xf>
    <xf numFmtId="0" fontId="14" fillId="0" borderId="8" xfId="0" applyFont="1" applyBorder="1" applyAlignment="1">
      <alignment/>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wrapText="1"/>
    </xf>
    <xf numFmtId="0" fontId="12" fillId="0" borderId="19" xfId="0" applyFont="1" applyBorder="1" applyAlignment="1">
      <alignment horizontal="center" wrapText="1"/>
    </xf>
    <xf numFmtId="0" fontId="23" fillId="0" borderId="19" xfId="0" applyFont="1" applyBorder="1" applyAlignment="1">
      <alignment horizontal="right" wrapText="1"/>
    </xf>
    <xf numFmtId="0" fontId="23" fillId="0" borderId="20" xfId="0" applyFont="1" applyBorder="1" applyAlignment="1">
      <alignment horizontal="right" wrapText="1"/>
    </xf>
    <xf numFmtId="0" fontId="12" fillId="0" borderId="21" xfId="0" applyFont="1" applyBorder="1" applyAlignment="1">
      <alignment wrapText="1"/>
    </xf>
    <xf numFmtId="0" fontId="12" fillId="0" borderId="21" xfId="0" applyFont="1" applyBorder="1" applyAlignment="1">
      <alignment horizontal="center" wrapText="1"/>
    </xf>
    <xf numFmtId="0" fontId="23" fillId="0" borderId="21" xfId="0" applyFont="1" applyBorder="1" applyAlignment="1">
      <alignment horizontal="right" wrapText="1"/>
    </xf>
    <xf numFmtId="0" fontId="23" fillId="0" borderId="22" xfId="0" applyFont="1" applyBorder="1" applyAlignment="1">
      <alignment horizontal="right" wrapText="1"/>
    </xf>
    <xf numFmtId="0" fontId="9" fillId="0" borderId="21" xfId="0" applyFont="1" applyBorder="1" applyAlignment="1">
      <alignment wrapText="1"/>
    </xf>
    <xf numFmtId="165" fontId="12" fillId="0" borderId="21" xfId="0" applyNumberFormat="1" applyFont="1" applyBorder="1" applyAlignment="1">
      <alignment horizontal="right" wrapText="1"/>
    </xf>
    <xf numFmtId="165" fontId="12" fillId="0" borderId="22" xfId="0" applyNumberFormat="1" applyFont="1" applyBorder="1" applyAlignment="1">
      <alignment horizontal="right" wrapText="1"/>
    </xf>
    <xf numFmtId="165" fontId="12" fillId="0" borderId="21" xfId="15" applyNumberFormat="1" applyFont="1" applyBorder="1" applyAlignment="1">
      <alignment horizontal="right" wrapText="1"/>
    </xf>
    <xf numFmtId="165" fontId="12" fillId="0" borderId="22" xfId="15" applyNumberFormat="1" applyFont="1" applyBorder="1" applyAlignment="1">
      <alignment horizontal="right" wrapText="1"/>
    </xf>
    <xf numFmtId="0" fontId="12" fillId="0" borderId="21" xfId="0" applyFont="1" applyBorder="1" applyAlignment="1">
      <alignment horizontal="right" wrapText="1"/>
    </xf>
    <xf numFmtId="0" fontId="12" fillId="0" borderId="22" xfId="0" applyFont="1" applyBorder="1" applyAlignment="1">
      <alignment horizontal="right" wrapText="1"/>
    </xf>
    <xf numFmtId="0" fontId="12" fillId="0" borderId="23" xfId="0" applyFont="1" applyBorder="1" applyAlignment="1">
      <alignment wrapText="1"/>
    </xf>
    <xf numFmtId="0" fontId="12" fillId="0" borderId="23" xfId="0" applyFont="1" applyBorder="1" applyAlignment="1">
      <alignment horizontal="center" wrapText="1"/>
    </xf>
    <xf numFmtId="0" fontId="12" fillId="0" borderId="23" xfId="0" applyFont="1" applyBorder="1" applyAlignment="1">
      <alignment horizontal="right" wrapText="1"/>
    </xf>
    <xf numFmtId="0" fontId="12" fillId="0" borderId="24" xfId="0" applyFont="1" applyBorder="1" applyAlignment="1">
      <alignment horizontal="right" wrapText="1"/>
    </xf>
    <xf numFmtId="0" fontId="12" fillId="0" borderId="25" xfId="0" applyFont="1" applyBorder="1" applyAlignment="1">
      <alignment wrapText="1"/>
    </xf>
    <xf numFmtId="0" fontId="12" fillId="0" borderId="25" xfId="0" applyFont="1" applyBorder="1" applyAlignment="1">
      <alignment horizontal="center" wrapText="1"/>
    </xf>
    <xf numFmtId="0" fontId="12" fillId="0" borderId="25" xfId="0" applyFont="1" applyBorder="1" applyAlignment="1">
      <alignment horizontal="right" wrapText="1"/>
    </xf>
    <xf numFmtId="0" fontId="12" fillId="0" borderId="26" xfId="0" applyFont="1" applyBorder="1" applyAlignment="1">
      <alignment horizontal="right" wrapText="1"/>
    </xf>
    <xf numFmtId="165" fontId="9" fillId="0" borderId="21" xfId="15" applyNumberFormat="1" applyFont="1" applyBorder="1" applyAlignment="1">
      <alignment horizontal="right" wrapText="1"/>
    </xf>
    <xf numFmtId="165" fontId="9" fillId="0" borderId="22" xfId="0" applyNumberFormat="1" applyFont="1" applyBorder="1" applyAlignment="1">
      <alignment horizontal="right" wrapText="1"/>
    </xf>
    <xf numFmtId="0" fontId="12" fillId="0" borderId="27" xfId="0" applyFont="1" applyBorder="1" applyAlignment="1">
      <alignment/>
    </xf>
    <xf numFmtId="0" fontId="12" fillId="0" borderId="28" xfId="0" applyFont="1" applyBorder="1" applyAlignment="1">
      <alignment/>
    </xf>
    <xf numFmtId="165" fontId="9" fillId="0" borderId="21" xfId="0" applyNumberFormat="1" applyFont="1" applyBorder="1" applyAlignment="1">
      <alignment horizontal="right" wrapText="1"/>
    </xf>
    <xf numFmtId="0" fontId="9" fillId="0" borderId="29" xfId="0" applyFont="1" applyBorder="1" applyAlignment="1">
      <alignment wrapText="1"/>
    </xf>
    <xf numFmtId="0" fontId="12" fillId="0" borderId="29" xfId="0" applyFont="1" applyBorder="1" applyAlignment="1">
      <alignment horizontal="center" wrapText="1"/>
    </xf>
    <xf numFmtId="0" fontId="12" fillId="0" borderId="29" xfId="0" applyFont="1" applyBorder="1" applyAlignment="1">
      <alignment horizontal="right" wrapText="1"/>
    </xf>
    <xf numFmtId="0" fontId="12" fillId="0" borderId="30" xfId="0" applyFont="1" applyBorder="1" applyAlignment="1">
      <alignment horizontal="right" wrapText="1"/>
    </xf>
    <xf numFmtId="0" fontId="12" fillId="0" borderId="19" xfId="0" applyFont="1" applyBorder="1" applyAlignment="1">
      <alignment wrapText="1"/>
    </xf>
    <xf numFmtId="0" fontId="12" fillId="0" borderId="19" xfId="0" applyFont="1" applyBorder="1" applyAlignment="1">
      <alignment horizontal="right" wrapText="1"/>
    </xf>
    <xf numFmtId="0" fontId="12" fillId="0" borderId="20" xfId="0" applyFont="1" applyBorder="1" applyAlignment="1">
      <alignment horizontal="right" wrapText="1"/>
    </xf>
    <xf numFmtId="0" fontId="9" fillId="0" borderId="21" xfId="0" applyFont="1" applyBorder="1" applyAlignment="1">
      <alignment horizontal="left" vertical="center" wrapText="1"/>
    </xf>
    <xf numFmtId="0" fontId="12" fillId="0" borderId="21" xfId="0" applyFont="1" applyBorder="1" applyAlignment="1">
      <alignment horizontal="center" vertical="center" wrapText="1"/>
    </xf>
    <xf numFmtId="165" fontId="12" fillId="0" borderId="21" xfId="15" applyNumberFormat="1" applyFont="1" applyBorder="1" applyAlignment="1">
      <alignment horizontal="right" vertical="center" wrapText="1"/>
    </xf>
    <xf numFmtId="165" fontId="12" fillId="0" borderId="22" xfId="15" applyNumberFormat="1" applyFont="1" applyBorder="1" applyAlignment="1">
      <alignment horizontal="right" vertical="center" wrapText="1"/>
    </xf>
    <xf numFmtId="165" fontId="12" fillId="0" borderId="21" xfId="15" applyNumberFormat="1" applyFont="1" applyBorder="1" applyAlignment="1" quotePrefix="1">
      <alignment horizontal="right" wrapText="1"/>
    </xf>
    <xf numFmtId="165" fontId="12" fillId="0" borderId="22" xfId="15" applyNumberFormat="1" applyFont="1" applyBorder="1" applyAlignment="1" quotePrefix="1">
      <alignment horizontal="right" wrapText="1"/>
    </xf>
    <xf numFmtId="165" fontId="12" fillId="0" borderId="21" xfId="15" applyNumberFormat="1" applyFont="1" applyBorder="1" applyAlignment="1" quotePrefix="1">
      <alignment horizontal="center" wrapText="1"/>
    </xf>
    <xf numFmtId="165" fontId="12" fillId="0" borderId="22" xfId="15" applyNumberFormat="1" applyFont="1" applyBorder="1" applyAlignment="1" quotePrefix="1">
      <alignment horizontal="center" wrapText="1"/>
    </xf>
    <xf numFmtId="0" fontId="12" fillId="0" borderId="29" xfId="0" applyFont="1" applyBorder="1" applyAlignment="1">
      <alignment wrapText="1"/>
    </xf>
    <xf numFmtId="165" fontId="12" fillId="0" borderId="29" xfId="15" applyNumberFormat="1" applyFont="1" applyBorder="1" applyAlignment="1">
      <alignment horizontal="right" wrapText="1"/>
    </xf>
    <xf numFmtId="165" fontId="12" fillId="0" borderId="30" xfId="15" applyNumberFormat="1" applyFont="1" applyBorder="1" applyAlignment="1">
      <alignment horizontal="right" wrapText="1"/>
    </xf>
    <xf numFmtId="0" fontId="12" fillId="0" borderId="31" xfId="0" applyFont="1" applyBorder="1" applyAlignment="1">
      <alignment wrapText="1"/>
    </xf>
    <xf numFmtId="0" fontId="12" fillId="0" borderId="31" xfId="0" applyFont="1" applyBorder="1" applyAlignment="1">
      <alignment horizontal="center" wrapText="1"/>
    </xf>
    <xf numFmtId="165" fontId="12" fillId="0" borderId="31" xfId="15" applyNumberFormat="1" applyFont="1" applyBorder="1" applyAlignment="1">
      <alignment horizontal="right" wrapText="1"/>
    </xf>
    <xf numFmtId="165" fontId="12" fillId="0" borderId="32" xfId="15" applyNumberFormat="1" applyFont="1" applyBorder="1" applyAlignment="1">
      <alignment horizontal="right" wrapText="1"/>
    </xf>
    <xf numFmtId="0" fontId="24" fillId="0" borderId="0" xfId="0" applyFont="1" applyAlignment="1">
      <alignment/>
    </xf>
    <xf numFmtId="0" fontId="7" fillId="0" borderId="0" xfId="0" applyFont="1" applyAlignment="1">
      <alignment horizontal="left"/>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wrapText="1"/>
    </xf>
    <xf numFmtId="0" fontId="12" fillId="0" borderId="26" xfId="0" applyFont="1" applyBorder="1" applyAlignment="1">
      <alignment wrapText="1"/>
    </xf>
    <xf numFmtId="0" fontId="12" fillId="0" borderId="22" xfId="0" applyFont="1" applyBorder="1" applyAlignment="1">
      <alignment wrapText="1"/>
    </xf>
    <xf numFmtId="165" fontId="12" fillId="0" borderId="21" xfId="15" applyNumberFormat="1" applyFont="1" applyBorder="1" applyAlignment="1">
      <alignment wrapText="1"/>
    </xf>
    <xf numFmtId="165" fontId="12" fillId="0" borderId="22" xfId="15" applyNumberFormat="1" applyFont="1" applyBorder="1" applyAlignment="1">
      <alignment wrapText="1"/>
    </xf>
    <xf numFmtId="0" fontId="12" fillId="0" borderId="24" xfId="0" applyFont="1" applyBorder="1" applyAlignment="1">
      <alignment wrapText="1"/>
    </xf>
    <xf numFmtId="0" fontId="12" fillId="0" borderId="30" xfId="0" applyFont="1" applyBorder="1" applyAlignment="1">
      <alignment wrapText="1"/>
    </xf>
    <xf numFmtId="0" fontId="12" fillId="0" borderId="20" xfId="0" applyFont="1" applyBorder="1" applyAlignment="1">
      <alignment wrapText="1"/>
    </xf>
    <xf numFmtId="165" fontId="12" fillId="0" borderId="29" xfId="15" applyNumberFormat="1" applyFont="1" applyBorder="1" applyAlignment="1">
      <alignment wrapText="1"/>
    </xf>
    <xf numFmtId="165" fontId="12" fillId="0" borderId="30" xfId="15" applyNumberFormat="1" applyFont="1" applyBorder="1" applyAlignment="1">
      <alignment wrapText="1"/>
    </xf>
    <xf numFmtId="165" fontId="12" fillId="0" borderId="19" xfId="15" applyNumberFormat="1" applyFont="1" applyBorder="1" applyAlignment="1">
      <alignment wrapText="1"/>
    </xf>
    <xf numFmtId="165" fontId="12" fillId="0" borderId="20" xfId="15" applyNumberFormat="1" applyFont="1" applyBorder="1" applyAlignment="1">
      <alignment wrapText="1"/>
    </xf>
    <xf numFmtId="0" fontId="25" fillId="2" borderId="0" xfId="0" applyFont="1" applyFill="1" applyBorder="1" applyAlignment="1">
      <alignment horizontal="center"/>
    </xf>
    <xf numFmtId="0" fontId="20" fillId="0" borderId="0" xfId="0" applyFont="1" applyAlignment="1">
      <alignment horizontal="center"/>
    </xf>
    <xf numFmtId="0" fontId="13" fillId="0" borderId="35" xfId="0" applyFont="1" applyBorder="1" applyAlignment="1">
      <alignment horizontal="center" vertical="center" wrapText="1"/>
    </xf>
    <xf numFmtId="0" fontId="14" fillId="0" borderId="0" xfId="0" applyFont="1" applyAlignment="1">
      <alignment horizontal="center" vertical="center"/>
    </xf>
    <xf numFmtId="0" fontId="13" fillId="0" borderId="19" xfId="0" applyFont="1" applyBorder="1" applyAlignment="1">
      <alignment wrapText="1"/>
    </xf>
    <xf numFmtId="0" fontId="14" fillId="0" borderId="19" xfId="0" applyFont="1" applyBorder="1" applyAlignment="1">
      <alignment horizontal="center" wrapText="1"/>
    </xf>
    <xf numFmtId="0" fontId="14" fillId="0" borderId="21" xfId="0" applyFont="1" applyBorder="1" applyAlignment="1">
      <alignment wrapText="1"/>
    </xf>
    <xf numFmtId="0" fontId="14" fillId="0" borderId="21" xfId="0" applyFont="1" applyBorder="1" applyAlignment="1">
      <alignment horizontal="center" wrapText="1"/>
    </xf>
    <xf numFmtId="3" fontId="14" fillId="0" borderId="21" xfId="0" applyNumberFormat="1" applyFont="1" applyBorder="1" applyAlignment="1">
      <alignment horizontal="right" wrapText="1"/>
    </xf>
    <xf numFmtId="165" fontId="14" fillId="0" borderId="21" xfId="15" applyNumberFormat="1" applyFont="1" applyBorder="1" applyAlignment="1">
      <alignment horizontal="right" wrapText="1"/>
    </xf>
    <xf numFmtId="165" fontId="14" fillId="0" borderId="21" xfId="15" applyNumberFormat="1" applyFont="1" applyBorder="1" applyAlignment="1">
      <alignment horizontal="center" wrapText="1"/>
    </xf>
    <xf numFmtId="0" fontId="13" fillId="0" borderId="21" xfId="0" applyFont="1" applyBorder="1" applyAlignment="1">
      <alignment wrapText="1"/>
    </xf>
    <xf numFmtId="0" fontId="14" fillId="0" borderId="21" xfId="0" applyFont="1" applyBorder="1" applyAlignment="1">
      <alignment horizontal="right" wrapText="1"/>
    </xf>
    <xf numFmtId="164" fontId="14" fillId="0" borderId="21" xfId="15" applyNumberFormat="1" applyFont="1" applyBorder="1" applyAlignment="1">
      <alignment horizontal="right" wrapText="1"/>
    </xf>
    <xf numFmtId="0" fontId="14" fillId="0" borderId="23" xfId="0" applyFont="1" applyBorder="1" applyAlignment="1">
      <alignment wrapText="1"/>
    </xf>
    <xf numFmtId="0" fontId="14" fillId="0" borderId="23" xfId="0" applyFont="1" applyBorder="1" applyAlignment="1">
      <alignment horizontal="center" wrapText="1"/>
    </xf>
    <xf numFmtId="0" fontId="14" fillId="0" borderId="23"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2</xdr:row>
      <xdr:rowOff>9525</xdr:rowOff>
    </xdr:from>
    <xdr:to>
      <xdr:col>2</xdr:col>
      <xdr:colOff>104775</xdr:colOff>
      <xdr:row>2</xdr:row>
      <xdr:rowOff>9525</xdr:rowOff>
    </xdr:to>
    <xdr:sp>
      <xdr:nvSpPr>
        <xdr:cNvPr id="1" name="Line 1"/>
        <xdr:cNvSpPr>
          <a:spLocks/>
        </xdr:cNvSpPr>
      </xdr:nvSpPr>
      <xdr:spPr>
        <a:xfrm>
          <a:off x="1371600" y="6762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4</xdr:row>
      <xdr:rowOff>19050</xdr:rowOff>
    </xdr:from>
    <xdr:to>
      <xdr:col>8</xdr:col>
      <xdr:colOff>381000</xdr:colOff>
      <xdr:row>4</xdr:row>
      <xdr:rowOff>19050</xdr:rowOff>
    </xdr:to>
    <xdr:sp>
      <xdr:nvSpPr>
        <xdr:cNvPr id="2" name="Line 2"/>
        <xdr:cNvSpPr>
          <a:spLocks/>
        </xdr:cNvSpPr>
      </xdr:nvSpPr>
      <xdr:spPr>
        <a:xfrm>
          <a:off x="4391025" y="11239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xdr:row>
      <xdr:rowOff>28575</xdr:rowOff>
    </xdr:from>
    <xdr:to>
      <xdr:col>0</xdr:col>
      <xdr:colOff>1962150</xdr:colOff>
      <xdr:row>2</xdr:row>
      <xdr:rowOff>28575</xdr:rowOff>
    </xdr:to>
    <xdr:sp>
      <xdr:nvSpPr>
        <xdr:cNvPr id="1" name="Line 1"/>
        <xdr:cNvSpPr>
          <a:spLocks/>
        </xdr:cNvSpPr>
      </xdr:nvSpPr>
      <xdr:spPr>
        <a:xfrm>
          <a:off x="1152525" y="714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3</xdr:row>
      <xdr:rowOff>0</xdr:rowOff>
    </xdr:from>
    <xdr:to>
      <xdr:col>3</xdr:col>
      <xdr:colOff>457200</xdr:colOff>
      <xdr:row>3</xdr:row>
      <xdr:rowOff>0</xdr:rowOff>
    </xdr:to>
    <xdr:sp>
      <xdr:nvSpPr>
        <xdr:cNvPr id="2" name="Line 3"/>
        <xdr:cNvSpPr>
          <a:spLocks/>
        </xdr:cNvSpPr>
      </xdr:nvSpPr>
      <xdr:spPr>
        <a:xfrm>
          <a:off x="4010025" y="10382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2</xdr:row>
      <xdr:rowOff>19050</xdr:rowOff>
    </xdr:from>
    <xdr:to>
      <xdr:col>0</xdr:col>
      <xdr:colOff>2133600</xdr:colOff>
      <xdr:row>2</xdr:row>
      <xdr:rowOff>19050</xdr:rowOff>
    </xdr:to>
    <xdr:sp>
      <xdr:nvSpPr>
        <xdr:cNvPr id="1" name="Line 1"/>
        <xdr:cNvSpPr>
          <a:spLocks/>
        </xdr:cNvSpPr>
      </xdr:nvSpPr>
      <xdr:spPr>
        <a:xfrm>
          <a:off x="1323975" y="6667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xdr:row>
      <xdr:rowOff>28575</xdr:rowOff>
    </xdr:from>
    <xdr:to>
      <xdr:col>2</xdr:col>
      <xdr:colOff>666750</xdr:colOff>
      <xdr:row>3</xdr:row>
      <xdr:rowOff>28575</xdr:rowOff>
    </xdr:to>
    <xdr:sp>
      <xdr:nvSpPr>
        <xdr:cNvPr id="2" name="Line 2"/>
        <xdr:cNvSpPr>
          <a:spLocks/>
        </xdr:cNvSpPr>
      </xdr:nvSpPr>
      <xdr:spPr>
        <a:xfrm>
          <a:off x="3752850" y="1133475"/>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2</xdr:row>
      <xdr:rowOff>28575</xdr:rowOff>
    </xdr:from>
    <xdr:to>
      <xdr:col>0</xdr:col>
      <xdr:colOff>1809750</xdr:colOff>
      <xdr:row>2</xdr:row>
      <xdr:rowOff>28575</xdr:rowOff>
    </xdr:to>
    <xdr:sp>
      <xdr:nvSpPr>
        <xdr:cNvPr id="1" name="Line 1"/>
        <xdr:cNvSpPr>
          <a:spLocks/>
        </xdr:cNvSpPr>
      </xdr:nvSpPr>
      <xdr:spPr>
        <a:xfrm>
          <a:off x="1000125" y="6572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4010025</xdr:colOff>
      <xdr:row>3</xdr:row>
      <xdr:rowOff>19050</xdr:rowOff>
    </xdr:from>
    <xdr:to>
      <xdr:col>1</xdr:col>
      <xdr:colOff>266700</xdr:colOff>
      <xdr:row>3</xdr:row>
      <xdr:rowOff>19050</xdr:rowOff>
    </xdr:to>
    <xdr:sp>
      <xdr:nvSpPr>
        <xdr:cNvPr id="2" name="Line 4"/>
        <xdr:cNvSpPr>
          <a:spLocks/>
        </xdr:cNvSpPr>
      </xdr:nvSpPr>
      <xdr:spPr>
        <a:xfrm>
          <a:off x="4010025" y="120967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xdr:row>
      <xdr:rowOff>19050</xdr:rowOff>
    </xdr:from>
    <xdr:to>
      <xdr:col>3</xdr:col>
      <xdr:colOff>504825</xdr:colOff>
      <xdr:row>2</xdr:row>
      <xdr:rowOff>19050</xdr:rowOff>
    </xdr:to>
    <xdr:sp>
      <xdr:nvSpPr>
        <xdr:cNvPr id="1" name="Line 1"/>
        <xdr:cNvSpPr>
          <a:spLocks/>
        </xdr:cNvSpPr>
      </xdr:nvSpPr>
      <xdr:spPr>
        <a:xfrm>
          <a:off x="1228725" y="7524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2</xdr:row>
      <xdr:rowOff>28575</xdr:rowOff>
    </xdr:from>
    <xdr:to>
      <xdr:col>1</xdr:col>
      <xdr:colOff>1771650</xdr:colOff>
      <xdr:row>2</xdr:row>
      <xdr:rowOff>28575</xdr:rowOff>
    </xdr:to>
    <xdr:sp>
      <xdr:nvSpPr>
        <xdr:cNvPr id="1" name="Line 1"/>
        <xdr:cNvSpPr>
          <a:spLocks/>
        </xdr:cNvSpPr>
      </xdr:nvSpPr>
      <xdr:spPr>
        <a:xfrm>
          <a:off x="1314450" y="6477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19050</xdr:rowOff>
    </xdr:from>
    <xdr:to>
      <xdr:col>4</xdr:col>
      <xdr:colOff>85725</xdr:colOff>
      <xdr:row>4</xdr:row>
      <xdr:rowOff>19050</xdr:rowOff>
    </xdr:to>
    <xdr:sp>
      <xdr:nvSpPr>
        <xdr:cNvPr id="2" name="Line 3"/>
        <xdr:cNvSpPr>
          <a:spLocks/>
        </xdr:cNvSpPr>
      </xdr:nvSpPr>
      <xdr:spPr>
        <a:xfrm>
          <a:off x="4019550" y="1104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2790825</xdr:colOff>
      <xdr:row>5</xdr:row>
      <xdr:rowOff>228600</xdr:rowOff>
    </xdr:from>
    <xdr:to>
      <xdr:col>2</xdr:col>
      <xdr:colOff>438150</xdr:colOff>
      <xdr:row>5</xdr:row>
      <xdr:rowOff>228600</xdr:rowOff>
    </xdr:to>
    <xdr:sp>
      <xdr:nvSpPr>
        <xdr:cNvPr id="1" name="Line 1"/>
        <xdr:cNvSpPr>
          <a:spLocks/>
        </xdr:cNvSpPr>
      </xdr:nvSpPr>
      <xdr:spPr>
        <a:xfrm>
          <a:off x="2790825" y="15811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942975</xdr:colOff>
      <xdr:row>2</xdr:row>
      <xdr:rowOff>9525</xdr:rowOff>
    </xdr:from>
    <xdr:to>
      <xdr:col>0</xdr:col>
      <xdr:colOff>1685925</xdr:colOff>
      <xdr:row>2</xdr:row>
      <xdr:rowOff>9525</xdr:rowOff>
    </xdr:to>
    <xdr:sp>
      <xdr:nvSpPr>
        <xdr:cNvPr id="2" name="Line 2"/>
        <xdr:cNvSpPr>
          <a:spLocks/>
        </xdr:cNvSpPr>
      </xdr:nvSpPr>
      <xdr:spPr>
        <a:xfrm>
          <a:off x="942975" y="638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2790825</xdr:colOff>
      <xdr:row>5</xdr:row>
      <xdr:rowOff>228600</xdr:rowOff>
    </xdr:from>
    <xdr:to>
      <xdr:col>2</xdr:col>
      <xdr:colOff>438150</xdr:colOff>
      <xdr:row>5</xdr:row>
      <xdr:rowOff>228600</xdr:rowOff>
    </xdr:to>
    <xdr:sp>
      <xdr:nvSpPr>
        <xdr:cNvPr id="1" name="Line 1"/>
        <xdr:cNvSpPr>
          <a:spLocks/>
        </xdr:cNvSpPr>
      </xdr:nvSpPr>
      <xdr:spPr>
        <a:xfrm>
          <a:off x="2790825" y="15811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942975</xdr:colOff>
      <xdr:row>2</xdr:row>
      <xdr:rowOff>9525</xdr:rowOff>
    </xdr:from>
    <xdr:to>
      <xdr:col>0</xdr:col>
      <xdr:colOff>1685925</xdr:colOff>
      <xdr:row>2</xdr:row>
      <xdr:rowOff>9525</xdr:rowOff>
    </xdr:to>
    <xdr:sp>
      <xdr:nvSpPr>
        <xdr:cNvPr id="2" name="Line 2"/>
        <xdr:cNvSpPr>
          <a:spLocks/>
        </xdr:cNvSpPr>
      </xdr:nvSpPr>
      <xdr:spPr>
        <a:xfrm>
          <a:off x="942975" y="638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xdr:row>
      <xdr:rowOff>228600</xdr:rowOff>
    </xdr:from>
    <xdr:to>
      <xdr:col>2</xdr:col>
      <xdr:colOff>504825</xdr:colOff>
      <xdr:row>4</xdr:row>
      <xdr:rowOff>228600</xdr:rowOff>
    </xdr:to>
    <xdr:sp>
      <xdr:nvSpPr>
        <xdr:cNvPr id="1" name="Line 1"/>
        <xdr:cNvSpPr>
          <a:spLocks/>
        </xdr:cNvSpPr>
      </xdr:nvSpPr>
      <xdr:spPr>
        <a:xfrm>
          <a:off x="2809875" y="15430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1</xdr:row>
      <xdr:rowOff>428625</xdr:rowOff>
    </xdr:from>
    <xdr:to>
      <xdr:col>0</xdr:col>
      <xdr:colOff>1638300</xdr:colOff>
      <xdr:row>1</xdr:row>
      <xdr:rowOff>428625</xdr:rowOff>
    </xdr:to>
    <xdr:sp>
      <xdr:nvSpPr>
        <xdr:cNvPr id="2" name="Line 2"/>
        <xdr:cNvSpPr>
          <a:spLocks/>
        </xdr:cNvSpPr>
      </xdr:nvSpPr>
      <xdr:spPr>
        <a:xfrm>
          <a:off x="895350" y="638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U26"/>
  <sheetViews>
    <sheetView workbookViewId="0" topLeftCell="A7">
      <selection activeCell="M18" sqref="M18:S18"/>
    </sheetView>
  </sheetViews>
  <sheetFormatPr defaultColWidth="9.140625" defaultRowHeight="12.75"/>
  <cols>
    <col min="1" max="1" width="4.00390625" style="1" customWidth="1"/>
    <col min="2" max="2" width="26.7109375" style="1" customWidth="1"/>
    <col min="3" max="3" width="11.28125" style="1" customWidth="1"/>
    <col min="4" max="4" width="6.7109375" style="1" customWidth="1"/>
    <col min="5" max="5" width="5.8515625" style="1" customWidth="1"/>
    <col min="6" max="6" width="5.421875" style="1" customWidth="1"/>
    <col min="7" max="7" width="6.57421875" style="1" customWidth="1"/>
    <col min="8" max="8" width="5.140625" style="1" customWidth="1"/>
    <col min="9" max="9" width="6.28125" style="1" customWidth="1"/>
    <col min="10" max="10" width="5.57421875" style="1" customWidth="1"/>
    <col min="11" max="11" width="5.00390625" style="1" customWidth="1"/>
    <col min="12" max="12" width="4.7109375" style="1" customWidth="1"/>
    <col min="13" max="13" width="7.28125" style="1" customWidth="1"/>
    <col min="14" max="14" width="7.140625" style="1" customWidth="1"/>
    <col min="15" max="15" width="8.421875" style="1" customWidth="1"/>
    <col min="16" max="16" width="7.7109375" style="1" customWidth="1"/>
    <col min="17" max="17" width="6.421875" style="1" customWidth="1"/>
    <col min="18" max="18" width="7.57421875" style="1" customWidth="1"/>
    <col min="19" max="19" width="7.421875" style="1" customWidth="1"/>
    <col min="20" max="16384" width="9.140625" style="1" customWidth="1"/>
  </cols>
  <sheetData>
    <row r="1" spans="1:19" ht="16.5">
      <c r="A1" s="212" t="s">
        <v>42</v>
      </c>
      <c r="B1" s="212"/>
      <c r="C1" s="212"/>
      <c r="D1" s="212"/>
      <c r="E1" s="212"/>
      <c r="O1" s="220" t="s">
        <v>44</v>
      </c>
      <c r="P1" s="220"/>
      <c r="Q1" s="220"/>
      <c r="R1" s="220"/>
      <c r="S1" s="220"/>
    </row>
    <row r="2" spans="1:7" ht="36" customHeight="1">
      <c r="A2" s="213" t="s">
        <v>43</v>
      </c>
      <c r="B2" s="213"/>
      <c r="C2" s="213"/>
      <c r="D2" s="213"/>
      <c r="E2" s="213"/>
      <c r="F2" s="2"/>
      <c r="G2" s="2"/>
    </row>
    <row r="3" spans="1:19" ht="17.25" customHeight="1">
      <c r="A3" s="226" t="s">
        <v>41</v>
      </c>
      <c r="B3" s="226"/>
      <c r="C3" s="226"/>
      <c r="D3" s="226"/>
      <c r="E3" s="226"/>
      <c r="F3" s="226"/>
      <c r="G3" s="226"/>
      <c r="H3" s="226"/>
      <c r="I3" s="226"/>
      <c r="J3" s="226"/>
      <c r="K3" s="226"/>
      <c r="L3" s="226"/>
      <c r="M3" s="226"/>
      <c r="N3" s="226"/>
      <c r="O3" s="226"/>
      <c r="P3" s="226"/>
      <c r="Q3" s="226"/>
      <c r="R3" s="226"/>
      <c r="S3" s="226"/>
    </row>
    <row r="4" spans="1:19" ht="17.25" customHeight="1">
      <c r="A4" s="227" t="s">
        <v>158</v>
      </c>
      <c r="B4" s="227"/>
      <c r="C4" s="227"/>
      <c r="D4" s="227"/>
      <c r="E4" s="227"/>
      <c r="F4" s="227"/>
      <c r="G4" s="227"/>
      <c r="H4" s="227"/>
      <c r="I4" s="227"/>
      <c r="J4" s="227"/>
      <c r="K4" s="227"/>
      <c r="L4" s="227"/>
      <c r="M4" s="227"/>
      <c r="N4" s="227"/>
      <c r="O4" s="227"/>
      <c r="P4" s="227"/>
      <c r="Q4" s="227"/>
      <c r="R4" s="227"/>
      <c r="S4" s="227"/>
    </row>
    <row r="5" spans="1:19" ht="11.25" customHeight="1">
      <c r="A5" s="80"/>
      <c r="B5" s="80"/>
      <c r="C5" s="80"/>
      <c r="D5" s="80"/>
      <c r="E5" s="80"/>
      <c r="F5" s="80"/>
      <c r="G5" s="80"/>
      <c r="H5" s="80"/>
      <c r="I5" s="80"/>
      <c r="J5" s="80"/>
      <c r="K5" s="80"/>
      <c r="L5" s="80"/>
      <c r="M5" s="80"/>
      <c r="N5" s="80"/>
      <c r="O5" s="80"/>
      <c r="P5" s="80"/>
      <c r="Q5" s="80"/>
      <c r="R5" s="80"/>
      <c r="S5" s="80"/>
    </row>
    <row r="6" spans="1:19" ht="17.25" customHeight="1">
      <c r="A6" s="193" t="s">
        <v>55</v>
      </c>
      <c r="B6" s="193"/>
      <c r="C6" s="193"/>
      <c r="D6" s="193"/>
      <c r="E6" s="193"/>
      <c r="F6" s="193"/>
      <c r="G6" s="193"/>
      <c r="H6" s="193"/>
      <c r="I6" s="193"/>
      <c r="J6" s="193"/>
      <c r="K6" s="193"/>
      <c r="L6" s="193"/>
      <c r="M6" s="193"/>
      <c r="N6" s="193"/>
      <c r="O6" s="193"/>
      <c r="P6" s="193"/>
      <c r="Q6" s="193"/>
      <c r="R6" s="193"/>
      <c r="S6" s="193"/>
    </row>
    <row r="7" spans="1:20" ht="39" customHeight="1">
      <c r="A7" s="228" t="s">
        <v>47</v>
      </c>
      <c r="B7" s="228"/>
      <c r="C7" s="228"/>
      <c r="D7" s="228"/>
      <c r="E7" s="228"/>
      <c r="F7" s="228"/>
      <c r="G7" s="228"/>
      <c r="H7" s="228"/>
      <c r="I7" s="228"/>
      <c r="J7" s="228"/>
      <c r="K7" s="228"/>
      <c r="L7" s="228"/>
      <c r="M7" s="228"/>
      <c r="N7" s="228"/>
      <c r="O7" s="228"/>
      <c r="P7" s="228"/>
      <c r="Q7" s="228"/>
      <c r="R7" s="228"/>
      <c r="S7" s="228"/>
      <c r="T7" s="21"/>
    </row>
    <row r="8" spans="1:19" ht="39.75" customHeight="1">
      <c r="A8" s="228" t="s">
        <v>159</v>
      </c>
      <c r="B8" s="228"/>
      <c r="C8" s="228"/>
      <c r="D8" s="228"/>
      <c r="E8" s="228"/>
      <c r="F8" s="228"/>
      <c r="G8" s="228"/>
      <c r="H8" s="228"/>
      <c r="I8" s="228"/>
      <c r="J8" s="228"/>
      <c r="K8" s="228"/>
      <c r="L8" s="228"/>
      <c r="M8" s="228"/>
      <c r="N8" s="228"/>
      <c r="O8" s="228"/>
      <c r="P8" s="228"/>
      <c r="Q8" s="228"/>
      <c r="R8" s="228"/>
      <c r="S8" s="228"/>
    </row>
    <row r="9" spans="16:19" ht="19.5" customHeight="1">
      <c r="P9" s="230" t="s">
        <v>121</v>
      </c>
      <c r="Q9" s="230"/>
      <c r="R9" s="230"/>
      <c r="S9" s="230"/>
    </row>
    <row r="10" spans="1:19" s="21" customFormat="1" ht="63" customHeight="1">
      <c r="A10" s="214" t="s">
        <v>0</v>
      </c>
      <c r="B10" s="215" t="s">
        <v>68</v>
      </c>
      <c r="C10" s="217" t="s">
        <v>69</v>
      </c>
      <c r="D10" s="214" t="s">
        <v>70</v>
      </c>
      <c r="E10" s="214"/>
      <c r="F10" s="214"/>
      <c r="G10" s="214"/>
      <c r="H10" s="214"/>
      <c r="I10" s="219" t="s">
        <v>73</v>
      </c>
      <c r="J10" s="219" t="s">
        <v>74</v>
      </c>
      <c r="K10" s="214"/>
      <c r="L10" s="214"/>
      <c r="M10" s="221" t="s">
        <v>161</v>
      </c>
      <c r="N10" s="222"/>
      <c r="O10" s="223"/>
      <c r="P10" s="224" t="s">
        <v>160</v>
      </c>
      <c r="Q10" s="225"/>
      <c r="R10" s="225"/>
      <c r="S10" s="219" t="s">
        <v>79</v>
      </c>
    </row>
    <row r="11" spans="1:19" s="21" customFormat="1" ht="97.5" customHeight="1">
      <c r="A11" s="214"/>
      <c r="B11" s="216"/>
      <c r="C11" s="218"/>
      <c r="D11" s="103" t="s">
        <v>71</v>
      </c>
      <c r="E11" s="102" t="s">
        <v>11</v>
      </c>
      <c r="F11" s="102" t="s">
        <v>1</v>
      </c>
      <c r="G11" s="102" t="s">
        <v>72</v>
      </c>
      <c r="H11" s="102" t="s">
        <v>1</v>
      </c>
      <c r="I11" s="214"/>
      <c r="J11" s="102" t="s">
        <v>75</v>
      </c>
      <c r="K11" s="102" t="s">
        <v>76</v>
      </c>
      <c r="L11" s="102" t="s">
        <v>144</v>
      </c>
      <c r="M11" s="102" t="s">
        <v>77</v>
      </c>
      <c r="N11" s="102" t="s">
        <v>78</v>
      </c>
      <c r="O11" s="102" t="s">
        <v>162</v>
      </c>
      <c r="P11" s="102" t="s">
        <v>77</v>
      </c>
      <c r="Q11" s="102" t="s">
        <v>78</v>
      </c>
      <c r="R11" s="102" t="s">
        <v>162</v>
      </c>
      <c r="S11" s="214"/>
    </row>
    <row r="12" spans="1:19" s="31" customFormat="1" ht="27.75" customHeight="1">
      <c r="A12" s="30">
        <v>1</v>
      </c>
      <c r="B12" s="30">
        <v>2</v>
      </c>
      <c r="C12" s="30">
        <v>3</v>
      </c>
      <c r="D12" s="30">
        <v>4</v>
      </c>
      <c r="E12" s="30">
        <v>5</v>
      </c>
      <c r="F12" s="30">
        <v>6</v>
      </c>
      <c r="G12" s="30">
        <v>7</v>
      </c>
      <c r="H12" s="30">
        <v>8</v>
      </c>
      <c r="I12" s="30">
        <v>9</v>
      </c>
      <c r="J12" s="30">
        <v>10</v>
      </c>
      <c r="K12" s="30">
        <v>11</v>
      </c>
      <c r="L12" s="30">
        <v>12</v>
      </c>
      <c r="M12" s="30">
        <v>13</v>
      </c>
      <c r="N12" s="30">
        <v>14</v>
      </c>
      <c r="O12" s="30">
        <v>15</v>
      </c>
      <c r="P12" s="30">
        <v>16</v>
      </c>
      <c r="Q12" s="30">
        <v>17</v>
      </c>
      <c r="R12" s="30">
        <v>18</v>
      </c>
      <c r="S12" s="30">
        <v>19</v>
      </c>
    </row>
    <row r="13" spans="1:19" s="111" customFormat="1" ht="30" customHeight="1">
      <c r="A13" s="106" t="s">
        <v>2</v>
      </c>
      <c r="B13" s="107" t="s">
        <v>80</v>
      </c>
      <c r="C13" s="108"/>
      <c r="D13" s="108"/>
      <c r="E13" s="108"/>
      <c r="F13" s="108"/>
      <c r="G13" s="108"/>
      <c r="H13" s="108"/>
      <c r="I13" s="109"/>
      <c r="J13" s="110"/>
      <c r="K13" s="110"/>
      <c r="L13" s="110"/>
      <c r="M13" s="110"/>
      <c r="N13" s="110"/>
      <c r="O13" s="110"/>
      <c r="P13" s="110"/>
      <c r="Q13" s="110"/>
      <c r="R13" s="110"/>
      <c r="S13" s="110"/>
    </row>
    <row r="14" spans="1:19" s="111" customFormat="1" ht="29.25" customHeight="1">
      <c r="A14" s="112" t="s">
        <v>3</v>
      </c>
      <c r="B14" s="113" t="s">
        <v>81</v>
      </c>
      <c r="C14" s="113"/>
      <c r="D14" s="113"/>
      <c r="E14" s="113"/>
      <c r="F14" s="113"/>
      <c r="G14" s="113"/>
      <c r="H14" s="113"/>
      <c r="I14" s="114"/>
      <c r="J14" s="114"/>
      <c r="K14" s="114"/>
      <c r="L14" s="114"/>
      <c r="M14" s="114"/>
      <c r="N14" s="114"/>
      <c r="O14" s="114"/>
      <c r="P14" s="114"/>
      <c r="Q14" s="114"/>
      <c r="R14" s="114"/>
      <c r="S14" s="114"/>
    </row>
    <row r="15" spans="1:19" s="111" customFormat="1" ht="27.75" customHeight="1">
      <c r="A15" s="115" t="s">
        <v>4</v>
      </c>
      <c r="B15" s="116" t="s">
        <v>141</v>
      </c>
      <c r="C15" s="116"/>
      <c r="D15" s="116"/>
      <c r="E15" s="116"/>
      <c r="F15" s="116"/>
      <c r="G15" s="116"/>
      <c r="H15" s="116"/>
      <c r="I15" s="117"/>
      <c r="J15" s="117"/>
      <c r="K15" s="117"/>
      <c r="L15" s="117"/>
      <c r="M15" s="117"/>
      <c r="N15" s="117"/>
      <c r="O15" s="117"/>
      <c r="P15" s="117"/>
      <c r="Q15" s="117"/>
      <c r="R15" s="117"/>
      <c r="S15" s="117"/>
    </row>
    <row r="16" spans="1:19" s="123" customFormat="1" ht="107.25" customHeight="1">
      <c r="A16" s="118">
        <v>1</v>
      </c>
      <c r="B16" s="119" t="s">
        <v>142</v>
      </c>
      <c r="C16" s="120" t="s">
        <v>143</v>
      </c>
      <c r="D16" s="121">
        <v>500</v>
      </c>
      <c r="E16" s="122">
        <v>500</v>
      </c>
      <c r="F16" s="122">
        <v>100</v>
      </c>
      <c r="G16" s="122"/>
      <c r="H16" s="121"/>
      <c r="I16" s="118">
        <v>2016</v>
      </c>
      <c r="J16" s="118"/>
      <c r="K16" s="118"/>
      <c r="L16" s="118"/>
      <c r="M16" s="122"/>
      <c r="N16" s="122">
        <v>500</v>
      </c>
      <c r="O16" s="122">
        <v>500</v>
      </c>
      <c r="P16" s="122"/>
      <c r="Q16" s="122">
        <f>O16</f>
        <v>500</v>
      </c>
      <c r="R16" s="122">
        <f>Q16</f>
        <v>500</v>
      </c>
      <c r="S16" s="122">
        <f>R16</f>
        <v>500</v>
      </c>
    </row>
    <row r="17" spans="1:19" s="125" customFormat="1" ht="32.25" customHeight="1">
      <c r="A17" s="103"/>
      <c r="B17" s="103" t="s">
        <v>82</v>
      </c>
      <c r="C17" s="103"/>
      <c r="D17" s="124">
        <f>SUM(D16:D16)</f>
        <v>500</v>
      </c>
      <c r="E17" s="124">
        <f>SUM(E16:E16)</f>
        <v>500</v>
      </c>
      <c r="F17" s="124"/>
      <c r="G17" s="124">
        <f>SUM(G16:G16)</f>
        <v>0</v>
      </c>
      <c r="H17" s="124"/>
      <c r="I17" s="124"/>
      <c r="J17" s="124"/>
      <c r="K17" s="124"/>
      <c r="L17" s="124"/>
      <c r="M17" s="124"/>
      <c r="N17" s="124">
        <f>SUM(N16:N16)</f>
        <v>500</v>
      </c>
      <c r="O17" s="124">
        <f>SUM(O16:O16)</f>
        <v>500</v>
      </c>
      <c r="P17" s="124"/>
      <c r="Q17" s="124">
        <f>SUM(Q16:Q16)</f>
        <v>500</v>
      </c>
      <c r="R17" s="124">
        <f>SUM(R16:R16)</f>
        <v>500</v>
      </c>
      <c r="S17" s="124">
        <f>SUM(S16:S16)</f>
        <v>500</v>
      </c>
    </row>
    <row r="18" spans="13:19" ht="29.25" customHeight="1">
      <c r="M18" s="195" t="s">
        <v>189</v>
      </c>
      <c r="N18" s="195"/>
      <c r="O18" s="195"/>
      <c r="P18" s="195"/>
      <c r="Q18" s="195"/>
      <c r="R18" s="195"/>
      <c r="S18" s="195"/>
    </row>
    <row r="19" spans="1:21" s="85" customFormat="1" ht="23.25" customHeight="1">
      <c r="A19" s="22"/>
      <c r="B19" s="229" t="s">
        <v>120</v>
      </c>
      <c r="C19" s="229"/>
      <c r="D19" s="229"/>
      <c r="E19" s="22"/>
      <c r="G19" s="22"/>
      <c r="H19" s="22"/>
      <c r="I19" s="22"/>
      <c r="J19" s="22"/>
      <c r="K19" s="22"/>
      <c r="M19" s="229" t="s">
        <v>15</v>
      </c>
      <c r="N19" s="229"/>
      <c r="O19" s="229"/>
      <c r="P19" s="229"/>
      <c r="Q19" s="229"/>
      <c r="R19" s="229"/>
      <c r="S19" s="229"/>
      <c r="T19" s="4"/>
      <c r="U19" s="4"/>
    </row>
    <row r="20" spans="1:19" s="3" customFormat="1" ht="16.5">
      <c r="A20" s="194"/>
      <c r="B20" s="194"/>
      <c r="C20" s="194"/>
      <c r="D20" s="194"/>
      <c r="E20" s="194"/>
      <c r="F20" s="194"/>
      <c r="G20" s="194"/>
      <c r="H20" s="194"/>
      <c r="I20" s="194"/>
      <c r="J20" s="194"/>
      <c r="K20" s="194"/>
      <c r="L20" s="194"/>
      <c r="M20" s="194"/>
      <c r="N20" s="194"/>
      <c r="O20" s="194"/>
      <c r="P20" s="194"/>
      <c r="Q20" s="194"/>
      <c r="R20" s="194"/>
      <c r="S20" s="194"/>
    </row>
    <row r="21" s="3" customFormat="1" ht="16.5"/>
    <row r="22" s="3" customFormat="1" ht="16.5"/>
    <row r="23" s="3" customFormat="1" ht="16.5"/>
    <row r="24" s="3" customFormat="1" ht="16.5"/>
    <row r="25" s="3" customFormat="1" ht="16.5"/>
    <row r="26" spans="2:19" s="3" customFormat="1" ht="16.5">
      <c r="B26" s="229" t="s">
        <v>12</v>
      </c>
      <c r="C26" s="229"/>
      <c r="D26" s="229"/>
      <c r="E26" s="22"/>
      <c r="F26" s="22"/>
      <c r="G26" s="22"/>
      <c r="H26" s="22"/>
      <c r="I26" s="22"/>
      <c r="J26" s="22"/>
      <c r="K26" s="22"/>
      <c r="L26" s="22"/>
      <c r="M26" s="13" t="s">
        <v>46</v>
      </c>
      <c r="N26" s="13"/>
      <c r="O26" s="13"/>
      <c r="P26" s="13"/>
      <c r="Q26" s="13"/>
      <c r="R26" s="13"/>
      <c r="S26" s="13"/>
    </row>
  </sheetData>
  <mergeCells count="25">
    <mergeCell ref="B26:D26"/>
    <mergeCell ref="M19:S19"/>
    <mergeCell ref="P9:S9"/>
    <mergeCell ref="A6:S6"/>
    <mergeCell ref="M20:S20"/>
    <mergeCell ref="A20:C20"/>
    <mergeCell ref="D20:L20"/>
    <mergeCell ref="M18:S18"/>
    <mergeCell ref="A8:S8"/>
    <mergeCell ref="B19:D19"/>
    <mergeCell ref="I10:I11"/>
    <mergeCell ref="D10:H10"/>
    <mergeCell ref="O1:S1"/>
    <mergeCell ref="S10:S11"/>
    <mergeCell ref="J10:L10"/>
    <mergeCell ref="M10:O10"/>
    <mergeCell ref="P10:R10"/>
    <mergeCell ref="A3:S3"/>
    <mergeCell ref="A4:S4"/>
    <mergeCell ref="A7:S7"/>
    <mergeCell ref="A1:E1"/>
    <mergeCell ref="A2:E2"/>
    <mergeCell ref="A10:A11"/>
    <mergeCell ref="B10:B11"/>
    <mergeCell ref="C10:C11"/>
  </mergeCells>
  <printOptions/>
  <pageMargins left="0" right="0" top="0.57" bottom="0.24" header="0.3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S40"/>
  <sheetViews>
    <sheetView workbookViewId="0" topLeftCell="A10">
      <selection activeCell="E18" sqref="E18"/>
    </sheetView>
  </sheetViews>
  <sheetFormatPr defaultColWidth="9.140625" defaultRowHeight="12.75"/>
  <cols>
    <col min="1" max="1" width="49.7109375" style="21" customWidth="1"/>
    <col min="2" max="3" width="14.421875" style="21" customWidth="1"/>
    <col min="4" max="4" width="15.8515625" style="21" customWidth="1"/>
    <col min="5" max="5" width="15.140625" style="21" customWidth="1"/>
    <col min="6" max="6" width="10.57421875" style="21" customWidth="1"/>
    <col min="7" max="7" width="11.28125" style="21" customWidth="1"/>
    <col min="8" max="8" width="11.7109375" style="21" customWidth="1"/>
    <col min="9" max="9" width="9.140625" style="21" customWidth="1"/>
    <col min="10" max="10" width="12.57421875" style="21" customWidth="1"/>
    <col min="11" max="11" width="13.7109375" style="21" customWidth="1"/>
    <col min="12" max="16" width="12.57421875" style="21" customWidth="1"/>
    <col min="17" max="16384" width="9.140625" style="21" customWidth="1"/>
  </cols>
  <sheetData>
    <row r="1" spans="1:19" ht="18" customHeight="1">
      <c r="A1" s="26" t="s">
        <v>42</v>
      </c>
      <c r="B1" s="26"/>
      <c r="C1" s="14"/>
      <c r="D1" s="14"/>
      <c r="E1" s="14"/>
      <c r="F1" s="204" t="s">
        <v>83</v>
      </c>
      <c r="G1" s="204"/>
      <c r="H1" s="204"/>
      <c r="I1" s="204"/>
      <c r="O1" s="203"/>
      <c r="P1" s="203"/>
      <c r="Q1" s="203"/>
      <c r="R1" s="203"/>
      <c r="S1" s="203"/>
    </row>
    <row r="2" spans="1:7" ht="36" customHeight="1">
      <c r="A2" s="29" t="s">
        <v>56</v>
      </c>
      <c r="B2" s="34"/>
      <c r="C2" s="34"/>
      <c r="D2" s="34"/>
      <c r="E2" s="34"/>
      <c r="F2" s="13"/>
      <c r="G2" s="13"/>
    </row>
    <row r="3" spans="1:19" ht="27.75" customHeight="1">
      <c r="A3" s="213" t="s">
        <v>163</v>
      </c>
      <c r="B3" s="213"/>
      <c r="C3" s="213"/>
      <c r="D3" s="213"/>
      <c r="E3" s="213"/>
      <c r="F3" s="213"/>
      <c r="G3" s="213"/>
      <c r="H3" s="213"/>
      <c r="I3" s="213"/>
      <c r="J3" s="40"/>
      <c r="K3" s="40"/>
      <c r="L3" s="40"/>
      <c r="M3" s="40"/>
      <c r="N3" s="40"/>
      <c r="O3" s="40"/>
      <c r="P3" s="40"/>
      <c r="Q3" s="40"/>
      <c r="R3" s="40"/>
      <c r="S3" s="40"/>
    </row>
    <row r="4" spans="1:19" ht="24" customHeight="1">
      <c r="A4" s="193" t="s">
        <v>65</v>
      </c>
      <c r="B4" s="193"/>
      <c r="C4" s="193"/>
      <c r="D4" s="193"/>
      <c r="E4" s="193"/>
      <c r="F4" s="193"/>
      <c r="G4" s="193"/>
      <c r="H4" s="193"/>
      <c r="I4" s="32"/>
      <c r="J4" s="32"/>
      <c r="K4" s="32"/>
      <c r="L4" s="32"/>
      <c r="M4" s="32"/>
      <c r="N4" s="32"/>
      <c r="O4" s="32"/>
      <c r="P4" s="32"/>
      <c r="Q4" s="32"/>
      <c r="R4" s="32"/>
      <c r="S4" s="32"/>
    </row>
    <row r="5" spans="1:19" ht="43.5" customHeight="1">
      <c r="A5" s="228" t="s">
        <v>47</v>
      </c>
      <c r="B5" s="228"/>
      <c r="C5" s="228"/>
      <c r="D5" s="228"/>
      <c r="E5" s="228"/>
      <c r="F5" s="228"/>
      <c r="G5" s="228"/>
      <c r="H5" s="228"/>
      <c r="I5" s="32"/>
      <c r="J5" s="32"/>
      <c r="K5" s="32"/>
      <c r="L5" s="32"/>
      <c r="M5" s="32"/>
      <c r="N5" s="32"/>
      <c r="O5" s="32"/>
      <c r="P5" s="32"/>
      <c r="Q5" s="32"/>
      <c r="R5" s="32"/>
      <c r="S5" s="32"/>
    </row>
    <row r="6" spans="1:19" ht="26.25" customHeight="1">
      <c r="A6" s="228" t="s">
        <v>164</v>
      </c>
      <c r="B6" s="228"/>
      <c r="C6" s="228"/>
      <c r="D6" s="228"/>
      <c r="E6" s="228"/>
      <c r="F6" s="228"/>
      <c r="G6" s="228"/>
      <c r="H6" s="228"/>
      <c r="I6" s="27"/>
      <c r="J6" s="32"/>
      <c r="K6" s="32"/>
      <c r="L6" s="32"/>
      <c r="M6" s="32"/>
      <c r="N6" s="32"/>
      <c r="O6" s="32"/>
      <c r="P6" s="32"/>
      <c r="Q6" s="32"/>
      <c r="R6" s="32"/>
      <c r="S6" s="32"/>
    </row>
    <row r="7" spans="6:8" ht="20.25" customHeight="1">
      <c r="F7" s="230" t="s">
        <v>121</v>
      </c>
      <c r="G7" s="230"/>
      <c r="H7" s="230"/>
    </row>
    <row r="8" spans="1:12" ht="36" customHeight="1">
      <c r="A8" s="205" t="s">
        <v>57</v>
      </c>
      <c r="B8" s="196" t="s">
        <v>86</v>
      </c>
      <c r="C8" s="196" t="s">
        <v>87</v>
      </c>
      <c r="D8" s="198" t="s">
        <v>84</v>
      </c>
      <c r="E8" s="199"/>
      <c r="F8" s="200" t="s">
        <v>58</v>
      </c>
      <c r="G8" s="200"/>
      <c r="H8" s="200"/>
      <c r="I8" s="33"/>
      <c r="J8" s="33"/>
      <c r="K8" s="33"/>
      <c r="L8" s="33"/>
    </row>
    <row r="9" spans="1:8" ht="54" customHeight="1">
      <c r="A9" s="191"/>
      <c r="B9" s="197"/>
      <c r="C9" s="197"/>
      <c r="D9" s="25" t="s">
        <v>153</v>
      </c>
      <c r="E9" s="25" t="s">
        <v>166</v>
      </c>
      <c r="F9" s="41" t="s">
        <v>151</v>
      </c>
      <c r="G9" s="41" t="s">
        <v>152</v>
      </c>
      <c r="H9" s="25" t="s">
        <v>153</v>
      </c>
    </row>
    <row r="10" spans="1:16" ht="18" customHeight="1">
      <c r="A10" s="231"/>
      <c r="B10" s="42">
        <v>1</v>
      </c>
      <c r="C10" s="42">
        <v>2</v>
      </c>
      <c r="D10" s="42">
        <v>3</v>
      </c>
      <c r="E10" s="42">
        <v>4</v>
      </c>
      <c r="F10" s="43" t="s">
        <v>6</v>
      </c>
      <c r="G10" s="42" t="s">
        <v>7</v>
      </c>
      <c r="H10" s="42" t="s">
        <v>8</v>
      </c>
      <c r="J10" s="21">
        <v>2014</v>
      </c>
      <c r="K10" s="21">
        <v>2015</v>
      </c>
      <c r="L10" s="21" t="s">
        <v>167</v>
      </c>
      <c r="M10" s="21" t="s">
        <v>168</v>
      </c>
      <c r="N10" s="159" t="s">
        <v>169</v>
      </c>
      <c r="O10" s="160" t="s">
        <v>170</v>
      </c>
      <c r="P10" s="160" t="s">
        <v>171</v>
      </c>
    </row>
    <row r="11" spans="1:16" s="49" customFormat="1" ht="24" customHeight="1">
      <c r="A11" s="44" t="s">
        <v>59</v>
      </c>
      <c r="B11" s="163" t="s">
        <v>178</v>
      </c>
      <c r="C11" s="163" t="s">
        <v>173</v>
      </c>
      <c r="D11" s="164" t="s">
        <v>146</v>
      </c>
      <c r="E11" s="163" t="s">
        <v>165</v>
      </c>
      <c r="F11" s="165">
        <v>128.5</v>
      </c>
      <c r="G11" s="166">
        <v>103.2</v>
      </c>
      <c r="H11" s="167">
        <v>100.1</v>
      </c>
      <c r="J11" s="49">
        <f>+J13+J14</f>
        <v>7854.06</v>
      </c>
      <c r="K11" s="49">
        <f>+K12</f>
        <v>9778.52</v>
      </c>
      <c r="L11" s="49">
        <f>+L12</f>
        <v>10080.82</v>
      </c>
      <c r="M11" s="49">
        <f>+M12</f>
        <v>10089.68</v>
      </c>
      <c r="N11" s="161">
        <f>M11/J11%</f>
        <v>128.46451389472452</v>
      </c>
      <c r="O11" s="161">
        <f>M11/K11%</f>
        <v>103.18207663327375</v>
      </c>
      <c r="P11" s="162">
        <f>M11/L11%</f>
        <v>100.08788967564146</v>
      </c>
    </row>
    <row r="12" spans="1:16" ht="24" customHeight="1">
      <c r="A12" s="35" t="s">
        <v>154</v>
      </c>
      <c r="B12" s="163" t="s">
        <v>178</v>
      </c>
      <c r="C12" s="163" t="s">
        <v>173</v>
      </c>
      <c r="D12" s="168" t="s">
        <v>146</v>
      </c>
      <c r="E12" s="163" t="s">
        <v>165</v>
      </c>
      <c r="F12" s="169">
        <v>128.5</v>
      </c>
      <c r="G12" s="169">
        <v>103.2</v>
      </c>
      <c r="H12" s="170">
        <v>100.1</v>
      </c>
      <c r="J12" s="21">
        <f>+J13+J14</f>
        <v>7854.06</v>
      </c>
      <c r="K12" s="21">
        <f>+K13+K14</f>
        <v>9778.52</v>
      </c>
      <c r="L12" s="21">
        <f>+L13+L14</f>
        <v>10080.82</v>
      </c>
      <c r="M12" s="21">
        <f>+M13+M14</f>
        <v>10089.68</v>
      </c>
      <c r="N12" s="161">
        <f>M12/J12%</f>
        <v>128.46451389472452</v>
      </c>
      <c r="O12" s="161">
        <f>M12/K12%</f>
        <v>103.18207663327375</v>
      </c>
      <c r="P12" s="162">
        <f>M12/L12%</f>
        <v>100.08788967564146</v>
      </c>
    </row>
    <row r="13" spans="1:16" ht="24" customHeight="1">
      <c r="A13" s="35" t="s">
        <v>155</v>
      </c>
      <c r="B13" s="163" t="s">
        <v>177</v>
      </c>
      <c r="C13" s="171" t="s">
        <v>172</v>
      </c>
      <c r="D13" s="168" t="s">
        <v>150</v>
      </c>
      <c r="E13" s="168" t="s">
        <v>174</v>
      </c>
      <c r="F13" s="169">
        <v>134</v>
      </c>
      <c r="G13" s="169">
        <v>105.4</v>
      </c>
      <c r="H13" s="172">
        <v>100.1</v>
      </c>
      <c r="J13" s="21">
        <f>2254.03*2</f>
        <v>4508.06</v>
      </c>
      <c r="K13" s="21">
        <f>7693-703.98-1258.68</f>
        <v>5730.34</v>
      </c>
      <c r="L13" s="21">
        <v>6032.64</v>
      </c>
      <c r="M13" s="21">
        <v>6041.51</v>
      </c>
      <c r="N13" s="161">
        <f>M13/J13%</f>
        <v>134.01574069555417</v>
      </c>
      <c r="O13" s="161">
        <f>M13/K13%</f>
        <v>105.43021880028061</v>
      </c>
      <c r="P13" s="162">
        <f>M13/L13%</f>
        <v>100.14703347124973</v>
      </c>
    </row>
    <row r="14" spans="1:16" ht="24" customHeight="1">
      <c r="A14" s="35" t="s">
        <v>156</v>
      </c>
      <c r="B14" s="173" t="s">
        <v>176</v>
      </c>
      <c r="C14" s="173" t="s">
        <v>149</v>
      </c>
      <c r="D14" s="171" t="s">
        <v>149</v>
      </c>
      <c r="E14" s="168" t="s">
        <v>175</v>
      </c>
      <c r="F14" s="169">
        <v>121</v>
      </c>
      <c r="G14" s="169">
        <f>2024.09/2024%</f>
        <v>100.0044466403162</v>
      </c>
      <c r="H14" s="172">
        <v>100</v>
      </c>
      <c r="J14" s="21">
        <f>1673*2</f>
        <v>3346</v>
      </c>
      <c r="K14" s="21">
        <f>703.98+1258.68+2085.52</f>
        <v>4048.1800000000003</v>
      </c>
      <c r="L14" s="21">
        <v>4048.18</v>
      </c>
      <c r="M14" s="21">
        <v>4048.17</v>
      </c>
      <c r="N14" s="161">
        <f>M14/J14%</f>
        <v>120.98535564853556</v>
      </c>
      <c r="O14" s="161">
        <f>M14/K14%</f>
        <v>99.99975297541117</v>
      </c>
      <c r="P14" s="162">
        <f>M14/L14%</f>
        <v>99.99975297541117</v>
      </c>
    </row>
    <row r="15" spans="1:8" ht="24" customHeight="1">
      <c r="A15" s="35" t="s">
        <v>60</v>
      </c>
      <c r="B15" s="35"/>
      <c r="C15" s="153"/>
      <c r="D15" s="153"/>
      <c r="E15" s="153"/>
      <c r="F15" s="153"/>
      <c r="G15" s="153"/>
      <c r="H15" s="153"/>
    </row>
    <row r="16" spans="1:8" ht="24" customHeight="1">
      <c r="A16" s="35" t="s">
        <v>61</v>
      </c>
      <c r="B16" s="36"/>
      <c r="C16" s="154"/>
      <c r="D16" s="154"/>
      <c r="E16" s="154"/>
      <c r="F16" s="154"/>
      <c r="G16" s="154"/>
      <c r="H16" s="154"/>
    </row>
    <row r="17" spans="1:8" s="49" customFormat="1" ht="24" customHeight="1">
      <c r="A17" s="50" t="s">
        <v>62</v>
      </c>
      <c r="B17" s="155"/>
      <c r="C17" s="158"/>
      <c r="D17" s="155"/>
      <c r="E17" s="155"/>
      <c r="F17" s="155"/>
      <c r="G17" s="155"/>
      <c r="H17" s="155"/>
    </row>
    <row r="18" spans="1:8" ht="24" customHeight="1">
      <c r="A18" s="35" t="s">
        <v>88</v>
      </c>
      <c r="B18" s="178">
        <v>7133</v>
      </c>
      <c r="C18" s="174">
        <v>14589.673</v>
      </c>
      <c r="D18" s="186">
        <v>13592.473</v>
      </c>
      <c r="E18" s="156">
        <v>14185.858</v>
      </c>
      <c r="F18" s="45">
        <f>E18/B18%</f>
        <v>198.87646151689333</v>
      </c>
      <c r="G18" s="45">
        <f>E18/C18%</f>
        <v>97.23218608120962</v>
      </c>
      <c r="H18" s="45">
        <f>E18/D18%</f>
        <v>104.3655411344205</v>
      </c>
    </row>
    <row r="19" spans="1:8" ht="24" customHeight="1">
      <c r="A19" s="35" t="s">
        <v>89</v>
      </c>
      <c r="B19" s="178">
        <v>10591</v>
      </c>
      <c r="C19" s="174">
        <v>11639.032</v>
      </c>
      <c r="D19" s="186">
        <f>D18-D24</f>
        <v>11901.735</v>
      </c>
      <c r="E19" s="156">
        <v>10510.102</v>
      </c>
      <c r="F19" s="45">
        <f>E19/B19%</f>
        <v>99.23616277971864</v>
      </c>
      <c r="G19" s="45">
        <f>E19/C19%</f>
        <v>90.30048203321377</v>
      </c>
      <c r="H19" s="45">
        <f>E19/D19%</f>
        <v>88.30730981659397</v>
      </c>
    </row>
    <row r="20" spans="1:8" ht="24" customHeight="1">
      <c r="A20" s="38" t="s">
        <v>90</v>
      </c>
      <c r="B20" s="179">
        <f>B18-B19</f>
        <v>-3458</v>
      </c>
      <c r="C20" s="175">
        <f>C18-C19</f>
        <v>2950.6410000000014</v>
      </c>
      <c r="D20" s="187">
        <f>D18-D19</f>
        <v>1690.7379999999994</v>
      </c>
      <c r="E20" s="185">
        <f>E18-E19</f>
        <v>3675.7559999999994</v>
      </c>
      <c r="F20" s="46">
        <f>E20/B20%</f>
        <v>-106.29716599190282</v>
      </c>
      <c r="G20" s="46">
        <f>E20/C20%</f>
        <v>124.57482967260327</v>
      </c>
      <c r="H20" s="46"/>
    </row>
    <row r="21" spans="1:8" ht="24" customHeight="1">
      <c r="A21" s="47" t="s">
        <v>91</v>
      </c>
      <c r="B21" s="180">
        <v>5.57</v>
      </c>
      <c r="C21" s="176">
        <v>5.37</v>
      </c>
      <c r="D21" s="188"/>
      <c r="E21" s="189">
        <v>2.723</v>
      </c>
      <c r="F21" s="48">
        <f>E21/B21%</f>
        <v>48.886894075403944</v>
      </c>
      <c r="G21" s="48">
        <f>E21/C21%</f>
        <v>50.707635009310984</v>
      </c>
      <c r="H21" s="48"/>
    </row>
    <row r="22" spans="1:8" s="86" customFormat="1" ht="24" customHeight="1">
      <c r="A22" s="35" t="s">
        <v>92</v>
      </c>
      <c r="B22" s="178"/>
      <c r="C22" s="174">
        <v>79.4</v>
      </c>
      <c r="D22" s="178"/>
      <c r="E22" s="156">
        <v>203.783</v>
      </c>
      <c r="F22" s="45"/>
      <c r="G22" s="45">
        <f>E22/C22%</f>
        <v>256.6536523929471</v>
      </c>
      <c r="H22" s="45"/>
    </row>
    <row r="23" spans="1:8" s="87" customFormat="1" ht="24" customHeight="1">
      <c r="A23" s="35" t="s">
        <v>93</v>
      </c>
      <c r="B23" s="178"/>
      <c r="C23" s="177"/>
      <c r="D23" s="178"/>
      <c r="E23" s="36"/>
      <c r="F23" s="45"/>
      <c r="G23" s="45"/>
      <c r="H23" s="45"/>
    </row>
    <row r="24" spans="1:8" ht="24" customHeight="1">
      <c r="A24" s="35" t="s">
        <v>94</v>
      </c>
      <c r="B24" s="182">
        <v>2548</v>
      </c>
      <c r="C24" s="174">
        <v>2877.044</v>
      </c>
      <c r="D24" s="186">
        <v>1690.738</v>
      </c>
      <c r="E24" s="156">
        <v>3492.067</v>
      </c>
      <c r="F24" s="45">
        <f>E24/B24%</f>
        <v>137.05129513343797</v>
      </c>
      <c r="G24" s="45">
        <f aca="true" t="shared" si="0" ref="G24:G30">E24/C24%</f>
        <v>121.37690629687972</v>
      </c>
      <c r="H24" s="45">
        <f>E24/D24%</f>
        <v>206.5409897926231</v>
      </c>
    </row>
    <row r="25" spans="1:8" s="86" customFormat="1" ht="24" customHeight="1">
      <c r="A25" s="35" t="s">
        <v>95</v>
      </c>
      <c r="B25" s="178">
        <v>-6000</v>
      </c>
      <c r="C25" s="183">
        <v>-0.433</v>
      </c>
      <c r="D25" s="178">
        <f>D20-D24</f>
        <v>0</v>
      </c>
      <c r="E25" s="156">
        <f>E20+E21-E22-E24</f>
        <v>-17.37100000000055</v>
      </c>
      <c r="F25" s="156">
        <f aca="true" t="shared" si="1" ref="F25:F30">E25/B25</f>
        <v>0.002895166666666758</v>
      </c>
      <c r="G25" s="45">
        <f t="shared" si="0"/>
        <v>4011.778290993199</v>
      </c>
      <c r="H25" s="45"/>
    </row>
    <row r="26" spans="1:8" s="87" customFormat="1" ht="24" customHeight="1">
      <c r="A26" s="35" t="s">
        <v>96</v>
      </c>
      <c r="B26" s="178">
        <v>102</v>
      </c>
      <c r="C26" s="174">
        <v>19.278</v>
      </c>
      <c r="D26" s="36"/>
      <c r="E26" s="156">
        <v>51.03</v>
      </c>
      <c r="F26" s="156">
        <f t="shared" si="1"/>
        <v>0.5002941176470589</v>
      </c>
      <c r="G26" s="45">
        <f t="shared" si="0"/>
        <v>264.7058823529412</v>
      </c>
      <c r="H26" s="45"/>
    </row>
    <row r="27" spans="1:8" ht="24" customHeight="1">
      <c r="A27" s="35" t="s">
        <v>97</v>
      </c>
      <c r="B27" s="178">
        <v>65</v>
      </c>
      <c r="C27" s="174">
        <v>16.791</v>
      </c>
      <c r="D27" s="36"/>
      <c r="E27" s="156">
        <v>29.317</v>
      </c>
      <c r="F27" s="156">
        <f t="shared" si="1"/>
        <v>0.45103076923076924</v>
      </c>
      <c r="G27" s="45">
        <f t="shared" si="0"/>
        <v>174.5994878208564</v>
      </c>
      <c r="H27" s="45"/>
    </row>
    <row r="28" spans="1:8" ht="24" customHeight="1">
      <c r="A28" s="35" t="s">
        <v>98</v>
      </c>
      <c r="B28" s="178">
        <v>37</v>
      </c>
      <c r="C28" s="174">
        <v>2.487</v>
      </c>
      <c r="D28" s="36"/>
      <c r="E28" s="156">
        <f>E26-E27</f>
        <v>21.713</v>
      </c>
      <c r="F28" s="156">
        <f t="shared" si="1"/>
        <v>0.5868378378378378</v>
      </c>
      <c r="G28" s="45">
        <f t="shared" si="0"/>
        <v>873.0599115400081</v>
      </c>
      <c r="H28" s="45"/>
    </row>
    <row r="29" spans="1:8" ht="24" customHeight="1">
      <c r="A29" s="35" t="s">
        <v>99</v>
      </c>
      <c r="B29" s="178">
        <v>-5963</v>
      </c>
      <c r="C29" s="174">
        <v>2.054</v>
      </c>
      <c r="D29" s="36"/>
      <c r="E29" s="156">
        <f>E25+E28</f>
        <v>4.341999999999452</v>
      </c>
      <c r="F29" s="156">
        <f t="shared" si="1"/>
        <v>-0.000728156967969051</v>
      </c>
      <c r="G29" s="45">
        <f t="shared" si="0"/>
        <v>211.39240506326445</v>
      </c>
      <c r="H29" s="45"/>
    </row>
    <row r="30" spans="1:9" ht="24" customHeight="1">
      <c r="A30" s="35" t="s">
        <v>100</v>
      </c>
      <c r="B30" s="178">
        <v>14</v>
      </c>
      <c r="C30" s="174">
        <v>2.054</v>
      </c>
      <c r="D30" s="36"/>
      <c r="E30" s="156">
        <f>E29</f>
        <v>4.341999999999452</v>
      </c>
      <c r="F30" s="156">
        <f t="shared" si="1"/>
        <v>0.310142857142818</v>
      </c>
      <c r="G30" s="45">
        <f t="shared" si="0"/>
        <v>211.39240506326445</v>
      </c>
      <c r="H30" s="45"/>
      <c r="I30" s="52"/>
    </row>
    <row r="31" spans="1:9" ht="24" customHeight="1">
      <c r="A31" s="35" t="s">
        <v>101</v>
      </c>
      <c r="B31" s="178"/>
      <c r="C31" s="177"/>
      <c r="D31" s="36"/>
      <c r="E31" s="36"/>
      <c r="F31" s="45"/>
      <c r="G31" s="45"/>
      <c r="H31" s="45"/>
      <c r="I31" s="52"/>
    </row>
    <row r="32" spans="1:9" ht="24" customHeight="1">
      <c r="A32" s="38" t="s">
        <v>102</v>
      </c>
      <c r="B32" s="179">
        <v>-5977</v>
      </c>
      <c r="C32" s="184">
        <v>0</v>
      </c>
      <c r="D32" s="39"/>
      <c r="E32" s="39"/>
      <c r="F32" s="45"/>
      <c r="G32" s="45"/>
      <c r="H32" s="45"/>
      <c r="I32" s="52"/>
    </row>
    <row r="33" spans="5:9" ht="22.5" customHeight="1">
      <c r="E33" s="201" t="s">
        <v>188</v>
      </c>
      <c r="F33" s="202"/>
      <c r="G33" s="202"/>
      <c r="H33" s="202"/>
      <c r="I33" s="77"/>
    </row>
    <row r="34" spans="1:9" s="4" customFormat="1" ht="16.5">
      <c r="A34" s="22" t="s">
        <v>14</v>
      </c>
      <c r="B34" s="22"/>
      <c r="D34" s="22"/>
      <c r="E34" s="229" t="s">
        <v>63</v>
      </c>
      <c r="F34" s="229"/>
      <c r="G34" s="229"/>
      <c r="H34" s="229"/>
      <c r="I34" s="22"/>
    </row>
    <row r="35" s="4" customFormat="1" ht="16.5"/>
    <row r="36" s="4" customFormat="1" ht="16.5"/>
    <row r="37" s="4" customFormat="1" ht="16.5"/>
    <row r="38" s="4" customFormat="1" ht="16.5"/>
    <row r="39" s="4" customFormat="1" ht="16.5"/>
    <row r="40" spans="1:9" s="4" customFormat="1" ht="16.5">
      <c r="A40" s="22" t="s">
        <v>64</v>
      </c>
      <c r="B40" s="88"/>
      <c r="D40" s="22"/>
      <c r="E40" s="229" t="s">
        <v>122</v>
      </c>
      <c r="F40" s="229"/>
      <c r="G40" s="229"/>
      <c r="H40" s="229"/>
      <c r="I40" s="22"/>
    </row>
  </sheetData>
  <mergeCells count="15">
    <mergeCell ref="E33:H33"/>
    <mergeCell ref="E34:H34"/>
    <mergeCell ref="E40:H40"/>
    <mergeCell ref="O1:S1"/>
    <mergeCell ref="F1:I1"/>
    <mergeCell ref="A3:I3"/>
    <mergeCell ref="A5:H5"/>
    <mergeCell ref="A6:H6"/>
    <mergeCell ref="A4:H4"/>
    <mergeCell ref="A8:A10"/>
    <mergeCell ref="F7:H7"/>
    <mergeCell ref="B8:B9"/>
    <mergeCell ref="D8:E8"/>
    <mergeCell ref="C8:C9"/>
    <mergeCell ref="F8:H8"/>
  </mergeCells>
  <printOptions/>
  <pageMargins left="0.37" right="0" top="0.4" bottom="0.3" header="0.3" footer="0.31"/>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T32"/>
  <sheetViews>
    <sheetView workbookViewId="0" topLeftCell="A1">
      <selection activeCell="H14" sqref="H14"/>
    </sheetView>
  </sheetViews>
  <sheetFormatPr defaultColWidth="9.140625" defaultRowHeight="12.75"/>
  <cols>
    <col min="1" max="1" width="52.8515625" style="21" customWidth="1"/>
    <col min="2" max="2" width="20.7109375" style="58" customWidth="1"/>
    <col min="3" max="3" width="17.7109375" style="59" customWidth="1"/>
    <col min="4" max="4" width="16.57421875" style="21" customWidth="1"/>
    <col min="5" max="5" width="17.8515625" style="21" customWidth="1"/>
    <col min="6" max="6" width="16.421875" style="21" customWidth="1"/>
    <col min="7" max="10" width="9.140625" style="52" customWidth="1"/>
    <col min="11" max="16384" width="9.140625" style="21" customWidth="1"/>
  </cols>
  <sheetData>
    <row r="1" spans="1:20" ht="18.75" customHeight="1">
      <c r="A1" s="26" t="s">
        <v>42</v>
      </c>
      <c r="B1" s="54"/>
      <c r="C1" s="55"/>
      <c r="D1" s="220" t="s">
        <v>127</v>
      </c>
      <c r="E1" s="220"/>
      <c r="F1" s="220"/>
      <c r="G1" s="233"/>
      <c r="H1" s="233"/>
      <c r="I1" s="233"/>
      <c r="J1" s="233"/>
      <c r="P1" s="203"/>
      <c r="Q1" s="203"/>
      <c r="R1" s="203"/>
      <c r="S1" s="203"/>
      <c r="T1" s="203"/>
    </row>
    <row r="2" spans="1:8" ht="32.25" customHeight="1">
      <c r="A2" s="29" t="s">
        <v>56</v>
      </c>
      <c r="B2" s="56"/>
      <c r="C2" s="57"/>
      <c r="D2" s="34"/>
      <c r="E2" s="34"/>
      <c r="F2" s="34"/>
      <c r="G2" s="74"/>
      <c r="H2" s="74"/>
    </row>
    <row r="3" spans="1:20" ht="36" customHeight="1">
      <c r="A3" s="213" t="s">
        <v>179</v>
      </c>
      <c r="B3" s="213"/>
      <c r="C3" s="213"/>
      <c r="D3" s="213"/>
      <c r="E3" s="213"/>
      <c r="F3" s="213"/>
      <c r="G3" s="75"/>
      <c r="H3" s="75"/>
      <c r="I3" s="75"/>
      <c r="J3" s="75"/>
      <c r="K3" s="40"/>
      <c r="L3" s="40"/>
      <c r="M3" s="40"/>
      <c r="N3" s="40"/>
      <c r="O3" s="40"/>
      <c r="P3" s="40"/>
      <c r="Q3" s="40"/>
      <c r="R3" s="40"/>
      <c r="S3" s="40"/>
      <c r="T3" s="40"/>
    </row>
    <row r="4" spans="1:20" ht="31.5" customHeight="1">
      <c r="A4" s="193" t="s">
        <v>157</v>
      </c>
      <c r="B4" s="193"/>
      <c r="C4" s="193"/>
      <c r="D4" s="193"/>
      <c r="E4" s="193"/>
      <c r="F4" s="193"/>
      <c r="G4" s="76"/>
      <c r="H4" s="76"/>
      <c r="I4" s="76"/>
      <c r="J4" s="76"/>
      <c r="K4" s="32"/>
      <c r="L4" s="32"/>
      <c r="M4" s="32"/>
      <c r="N4" s="32"/>
      <c r="O4" s="32"/>
      <c r="P4" s="32"/>
      <c r="Q4" s="32"/>
      <c r="R4" s="32"/>
      <c r="S4" s="32"/>
      <c r="T4" s="32"/>
    </row>
    <row r="5" spans="1:20" ht="46.5" customHeight="1">
      <c r="A5" s="232" t="s">
        <v>123</v>
      </c>
      <c r="B5" s="232"/>
      <c r="C5" s="232"/>
      <c r="D5" s="232"/>
      <c r="E5" s="232"/>
      <c r="F5" s="232"/>
      <c r="G5" s="76"/>
      <c r="H5" s="76"/>
      <c r="I5" s="76"/>
      <c r="J5" s="76"/>
      <c r="K5" s="32"/>
      <c r="L5" s="32"/>
      <c r="M5" s="32"/>
      <c r="N5" s="32"/>
      <c r="O5" s="32"/>
      <c r="P5" s="32"/>
      <c r="Q5" s="32"/>
      <c r="R5" s="32"/>
      <c r="S5" s="32"/>
      <c r="T5" s="32"/>
    </row>
    <row r="6" spans="1:20" ht="27.75" customHeight="1">
      <c r="A6" s="228" t="s">
        <v>180</v>
      </c>
      <c r="B6" s="228"/>
      <c r="C6" s="228"/>
      <c r="D6" s="228"/>
      <c r="E6" s="228"/>
      <c r="F6" s="228"/>
      <c r="G6" s="76"/>
      <c r="H6" s="76"/>
      <c r="I6" s="76"/>
      <c r="J6" s="76"/>
      <c r="K6" s="32"/>
      <c r="L6" s="32"/>
      <c r="M6" s="32"/>
      <c r="N6" s="32"/>
      <c r="O6" s="32"/>
      <c r="P6" s="32"/>
      <c r="Q6" s="32"/>
      <c r="R6" s="32"/>
      <c r="S6" s="32"/>
      <c r="T6" s="32"/>
    </row>
    <row r="7" spans="5:6" ht="24" customHeight="1">
      <c r="E7" s="230" t="s">
        <v>121</v>
      </c>
      <c r="F7" s="230"/>
    </row>
    <row r="8" spans="1:6" ht="57" customHeight="1">
      <c r="A8" s="24" t="s">
        <v>9</v>
      </c>
      <c r="B8" s="72" t="s">
        <v>85</v>
      </c>
      <c r="C8" s="73" t="s">
        <v>190</v>
      </c>
      <c r="D8" s="25" t="s">
        <v>193</v>
      </c>
      <c r="E8" s="25" t="s">
        <v>66</v>
      </c>
      <c r="F8" s="25" t="s">
        <v>10</v>
      </c>
    </row>
    <row r="9" spans="1:14" ht="48" customHeight="1">
      <c r="A9" s="90" t="s">
        <v>145</v>
      </c>
      <c r="B9" s="60" t="s">
        <v>146</v>
      </c>
      <c r="C9" s="61" t="s">
        <v>165</v>
      </c>
      <c r="D9" s="62">
        <v>100.087</v>
      </c>
      <c r="E9" s="62">
        <f>10089.68/9778.52%</f>
        <v>103.18207663327375</v>
      </c>
      <c r="F9" s="63"/>
      <c r="H9" s="64"/>
      <c r="I9" s="76"/>
      <c r="J9" s="76"/>
      <c r="K9" s="76"/>
      <c r="L9" s="76"/>
      <c r="M9" s="76"/>
      <c r="N9" s="76"/>
    </row>
    <row r="10" spans="1:14" ht="32.25" customHeight="1">
      <c r="A10" s="64" t="s">
        <v>147</v>
      </c>
      <c r="B10" s="126" t="s">
        <v>150</v>
      </c>
      <c r="C10" s="127" t="s">
        <v>174</v>
      </c>
      <c r="D10" s="128">
        <v>100.147</v>
      </c>
      <c r="E10" s="67">
        <f>6041.51/5730.34%</f>
        <v>105.43021880028061</v>
      </c>
      <c r="F10" s="129"/>
      <c r="H10" s="78"/>
      <c r="I10" s="76"/>
      <c r="J10" s="76"/>
      <c r="K10" s="76"/>
      <c r="L10" s="76"/>
      <c r="M10" s="76"/>
      <c r="N10" s="76"/>
    </row>
    <row r="11" spans="1:14" ht="32.25" customHeight="1">
      <c r="A11" s="64" t="s">
        <v>148</v>
      </c>
      <c r="B11" s="126" t="s">
        <v>149</v>
      </c>
      <c r="C11" s="130" t="s">
        <v>175</v>
      </c>
      <c r="D11" s="190">
        <f>4048.17/4048.18%</f>
        <v>99.99975297541117</v>
      </c>
      <c r="E11" s="192">
        <f>4048.17/4048.18%</f>
        <v>99.99975297541117</v>
      </c>
      <c r="F11" s="129"/>
      <c r="H11" s="78"/>
      <c r="I11" s="76"/>
      <c r="J11" s="76"/>
      <c r="K11" s="76"/>
      <c r="L11" s="76"/>
      <c r="M11" s="76"/>
      <c r="N11" s="76"/>
    </row>
    <row r="12" spans="1:13" ht="47.25" customHeight="1">
      <c r="A12" s="89" t="s">
        <v>124</v>
      </c>
      <c r="B12" s="65"/>
      <c r="C12" s="66"/>
      <c r="D12" s="51"/>
      <c r="E12" s="67"/>
      <c r="F12" s="67"/>
      <c r="H12" s="78"/>
      <c r="I12" s="76"/>
      <c r="J12" s="76"/>
      <c r="K12" s="76"/>
      <c r="L12" s="76"/>
      <c r="M12" s="76"/>
    </row>
    <row r="13" spans="1:13" ht="43.5" customHeight="1">
      <c r="A13" s="68" t="s">
        <v>125</v>
      </c>
      <c r="B13" s="69"/>
      <c r="C13" s="70"/>
      <c r="D13" s="137"/>
      <c r="E13" s="71"/>
      <c r="F13" s="71"/>
      <c r="H13" s="21"/>
      <c r="I13" s="76"/>
      <c r="J13" s="76"/>
      <c r="K13" s="76"/>
      <c r="L13" s="76"/>
      <c r="M13" s="76"/>
    </row>
    <row r="14" spans="1:12" ht="53.25" customHeight="1">
      <c r="A14" s="104" t="s">
        <v>67</v>
      </c>
      <c r="B14" s="135" t="s">
        <v>192</v>
      </c>
      <c r="C14" s="105" t="s">
        <v>194</v>
      </c>
      <c r="D14" s="136">
        <f>14185/13592%</f>
        <v>104.36286050618011</v>
      </c>
      <c r="E14" s="136">
        <f>14185/14589%</f>
        <v>97.2307903214751</v>
      </c>
      <c r="F14" s="136"/>
      <c r="H14" s="78"/>
      <c r="I14" s="76"/>
      <c r="J14" s="76"/>
      <c r="K14" s="76"/>
      <c r="L14" s="76"/>
    </row>
    <row r="15" spans="1:12" ht="51.75" customHeight="1">
      <c r="A15" s="134" t="s">
        <v>126</v>
      </c>
      <c r="B15" s="131" t="s">
        <v>192</v>
      </c>
      <c r="C15" s="132" t="s">
        <v>194</v>
      </c>
      <c r="D15" s="133">
        <f>D14</f>
        <v>104.36286050618011</v>
      </c>
      <c r="E15" s="133">
        <f>14185/14589%</f>
        <v>97.2307903214751</v>
      </c>
      <c r="F15" s="133"/>
      <c r="H15" s="78"/>
      <c r="I15" s="76"/>
      <c r="J15" s="76"/>
      <c r="K15" s="76"/>
      <c r="L15" s="76"/>
    </row>
    <row r="16" spans="4:10" s="4" customFormat="1" ht="24" customHeight="1">
      <c r="D16" s="91" t="s">
        <v>191</v>
      </c>
      <c r="G16" s="92"/>
      <c r="H16" s="92"/>
      <c r="I16" s="92"/>
      <c r="J16" s="93"/>
    </row>
    <row r="17" spans="1:10" s="4" customFormat="1" ht="16.5">
      <c r="A17" s="22" t="s">
        <v>14</v>
      </c>
      <c r="B17" s="22"/>
      <c r="C17" s="94"/>
      <c r="D17" s="229" t="s">
        <v>63</v>
      </c>
      <c r="E17" s="229"/>
      <c r="F17" s="229"/>
      <c r="G17" s="95"/>
      <c r="H17" s="95"/>
      <c r="I17" s="95"/>
      <c r="J17" s="93"/>
    </row>
    <row r="18" spans="3:10" s="4" customFormat="1" ht="16.5">
      <c r="C18" s="94"/>
      <c r="G18" s="93"/>
      <c r="H18" s="93"/>
      <c r="I18" s="93"/>
      <c r="J18" s="93"/>
    </row>
    <row r="19" spans="3:10" s="4" customFormat="1" ht="16.5">
      <c r="C19" s="94"/>
      <c r="G19" s="93"/>
      <c r="H19" s="93"/>
      <c r="I19" s="93"/>
      <c r="J19" s="93"/>
    </row>
    <row r="20" spans="3:10" s="4" customFormat="1" ht="16.5">
      <c r="C20" s="94"/>
      <c r="G20" s="93"/>
      <c r="H20" s="93"/>
      <c r="I20" s="93"/>
      <c r="J20" s="93"/>
    </row>
    <row r="21" spans="3:10" s="4" customFormat="1" ht="16.5">
      <c r="C21" s="94"/>
      <c r="G21" s="93"/>
      <c r="H21" s="93"/>
      <c r="I21" s="93"/>
      <c r="J21" s="93"/>
    </row>
    <row r="22" spans="3:10" s="4" customFormat="1" ht="16.5">
      <c r="C22" s="94"/>
      <c r="G22" s="93"/>
      <c r="H22" s="93"/>
      <c r="I22" s="93"/>
      <c r="J22" s="93"/>
    </row>
    <row r="23" spans="1:10" s="4" customFormat="1" ht="16.5">
      <c r="A23" s="22" t="s">
        <v>64</v>
      </c>
      <c r="B23" s="88"/>
      <c r="C23" s="94"/>
      <c r="D23" s="229" t="s">
        <v>13</v>
      </c>
      <c r="E23" s="229"/>
      <c r="F23" s="229"/>
      <c r="G23" s="95"/>
      <c r="H23" s="95"/>
      <c r="I23" s="95"/>
      <c r="J23" s="93"/>
    </row>
    <row r="24" spans="7:10" s="4" customFormat="1" ht="16.5">
      <c r="G24" s="93"/>
      <c r="H24" s="93"/>
      <c r="I24" s="93"/>
      <c r="J24" s="93"/>
    </row>
    <row r="25" spans="2:3" ht="15.75">
      <c r="B25" s="21"/>
      <c r="C25" s="21"/>
    </row>
    <row r="26" s="52" customFormat="1" ht="15.75">
      <c r="A26" s="76"/>
    </row>
    <row r="27" spans="1:3" s="52" customFormat="1" ht="15.75">
      <c r="A27" s="76"/>
      <c r="B27" s="96"/>
      <c r="C27" s="97"/>
    </row>
    <row r="28" spans="1:3" s="52" customFormat="1" ht="15.75">
      <c r="A28" s="76"/>
      <c r="B28" s="96"/>
      <c r="C28" s="97"/>
    </row>
    <row r="29" spans="2:3" s="52" customFormat="1" ht="15.75">
      <c r="B29" s="96"/>
      <c r="C29" s="97"/>
    </row>
    <row r="30" spans="2:3" s="52" customFormat="1" ht="15.75">
      <c r="B30" s="96"/>
      <c r="C30" s="97"/>
    </row>
    <row r="31" spans="2:3" s="52" customFormat="1" ht="15.75">
      <c r="B31" s="96"/>
      <c r="C31" s="97"/>
    </row>
    <row r="32" spans="2:3" s="52" customFormat="1" ht="15.75">
      <c r="B32" s="96"/>
      <c r="C32" s="97"/>
    </row>
  </sheetData>
  <mergeCells count="10">
    <mergeCell ref="E7:F7"/>
    <mergeCell ref="D17:F17"/>
    <mergeCell ref="D23:F23"/>
    <mergeCell ref="P1:T1"/>
    <mergeCell ref="A6:F6"/>
    <mergeCell ref="A3:F3"/>
    <mergeCell ref="A5:F5"/>
    <mergeCell ref="A4:F4"/>
    <mergeCell ref="D1:F1"/>
    <mergeCell ref="G1:J1"/>
  </mergeCells>
  <printOptions/>
  <pageMargins left="0.43" right="0" top="0.73" bottom="0.64" header="0.33" footer="0.38"/>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6"/>
  <dimension ref="A1:I38"/>
  <sheetViews>
    <sheetView workbookViewId="0" topLeftCell="A10">
      <selection activeCell="E24" sqref="E24"/>
    </sheetView>
  </sheetViews>
  <sheetFormatPr defaultColWidth="9.140625" defaultRowHeight="12.75"/>
  <cols>
    <col min="1" max="1" width="76.140625" style="21" customWidth="1"/>
    <col min="2" max="2" width="17.140625" style="138" customWidth="1"/>
    <col min="3" max="3" width="15.421875" style="21" customWidth="1"/>
    <col min="4" max="4" width="16.421875" style="21" customWidth="1"/>
    <col min="5" max="5" width="16.57421875" style="21" customWidth="1"/>
    <col min="6" max="16384" width="9.140625" style="21" customWidth="1"/>
  </cols>
  <sheetData>
    <row r="1" spans="1:9" ht="16.5">
      <c r="A1" s="5" t="s">
        <v>129</v>
      </c>
      <c r="C1" s="220" t="s">
        <v>105</v>
      </c>
      <c r="D1" s="220"/>
      <c r="E1" s="220"/>
      <c r="F1" s="234"/>
      <c r="G1" s="234"/>
      <c r="H1" s="234"/>
      <c r="I1" s="234"/>
    </row>
    <row r="2" spans="1:7" ht="33">
      <c r="A2" s="99" t="s">
        <v>130</v>
      </c>
      <c r="B2" s="139"/>
      <c r="C2" s="34"/>
      <c r="D2" s="34"/>
      <c r="E2" s="34"/>
      <c r="F2" s="13"/>
      <c r="G2" s="13"/>
    </row>
    <row r="3" spans="1:9" ht="44.25" customHeight="1">
      <c r="A3" s="213" t="s">
        <v>181</v>
      </c>
      <c r="B3" s="213"/>
      <c r="C3" s="213"/>
      <c r="D3" s="213"/>
      <c r="E3" s="213"/>
      <c r="F3" s="28"/>
      <c r="G3" s="28"/>
      <c r="H3" s="28"/>
      <c r="I3" s="28"/>
    </row>
    <row r="4" spans="1:9" ht="23.25" customHeight="1">
      <c r="A4" s="193" t="s">
        <v>55</v>
      </c>
      <c r="B4" s="193"/>
      <c r="C4" s="193"/>
      <c r="D4" s="193"/>
      <c r="E4" s="193"/>
      <c r="F4" s="27"/>
      <c r="G4" s="32"/>
      <c r="H4" s="32"/>
      <c r="I4" s="32"/>
    </row>
    <row r="5" spans="1:9" ht="39.75" customHeight="1">
      <c r="A5" s="235" t="s">
        <v>128</v>
      </c>
      <c r="B5" s="235"/>
      <c r="C5" s="235"/>
      <c r="D5" s="235"/>
      <c r="E5" s="235"/>
      <c r="F5" s="76"/>
      <c r="G5" s="32"/>
      <c r="H5" s="32"/>
      <c r="I5" s="32"/>
    </row>
    <row r="6" spans="1:9" ht="36.75" customHeight="1">
      <c r="A6" s="228" t="s">
        <v>182</v>
      </c>
      <c r="B6" s="228"/>
      <c r="C6" s="228"/>
      <c r="D6" s="228"/>
      <c r="E6" s="228"/>
      <c r="F6" s="32"/>
      <c r="G6" s="32"/>
      <c r="H6" s="32"/>
      <c r="I6" s="32"/>
    </row>
    <row r="7" spans="1:9" ht="21.75" customHeight="1">
      <c r="A7" s="237" t="s">
        <v>106</v>
      </c>
      <c r="B7" s="237"/>
      <c r="C7" s="237"/>
      <c r="D7" s="237"/>
      <c r="E7" s="237"/>
      <c r="F7" s="32"/>
      <c r="G7" s="32"/>
      <c r="H7" s="32"/>
      <c r="I7" s="32"/>
    </row>
    <row r="8" spans="1:9" ht="18.75" customHeight="1">
      <c r="A8" s="53"/>
      <c r="B8" s="140"/>
      <c r="C8" s="53"/>
      <c r="D8" s="236" t="s">
        <v>131</v>
      </c>
      <c r="E8" s="236"/>
      <c r="F8" s="32"/>
      <c r="G8" s="32"/>
      <c r="H8" s="32"/>
      <c r="I8" s="32"/>
    </row>
    <row r="9" spans="1:9" ht="54.75" customHeight="1">
      <c r="A9" s="25" t="s">
        <v>9</v>
      </c>
      <c r="B9" s="141" t="s">
        <v>107</v>
      </c>
      <c r="C9" s="25" t="s">
        <v>183</v>
      </c>
      <c r="D9" s="25" t="s">
        <v>184</v>
      </c>
      <c r="E9" s="25" t="s">
        <v>108</v>
      </c>
      <c r="F9" s="32"/>
      <c r="G9" s="32"/>
      <c r="H9" s="32"/>
      <c r="I9" s="32"/>
    </row>
    <row r="10" spans="1:9" ht="26.25" customHeight="1">
      <c r="A10" s="98" t="s">
        <v>109</v>
      </c>
      <c r="B10" s="150"/>
      <c r="C10" s="151">
        <f>C11+C14+C15+C12</f>
        <v>83.045</v>
      </c>
      <c r="D10" s="210">
        <f>D11+D12+D14+D15</f>
        <v>73.756</v>
      </c>
      <c r="E10" s="211">
        <f>E12</f>
        <v>4.342</v>
      </c>
      <c r="F10" s="32"/>
      <c r="G10" s="32"/>
      <c r="H10" s="32"/>
      <c r="I10" s="32"/>
    </row>
    <row r="11" spans="1:9" ht="22.5" customHeight="1">
      <c r="A11" s="82" t="s">
        <v>110</v>
      </c>
      <c r="B11" s="142"/>
      <c r="C11" s="147">
        <v>22.799</v>
      </c>
      <c r="D11" s="147">
        <f>C11</f>
        <v>22.799</v>
      </c>
      <c r="E11" s="82"/>
      <c r="F11" s="32"/>
      <c r="G11" s="32"/>
      <c r="H11" s="32"/>
      <c r="I11" s="32"/>
    </row>
    <row r="12" spans="1:9" ht="22.5" customHeight="1">
      <c r="A12" s="82" t="s">
        <v>111</v>
      </c>
      <c r="B12" s="209">
        <v>2.053</v>
      </c>
      <c r="C12" s="147">
        <v>4.342</v>
      </c>
      <c r="D12" s="152">
        <v>2.053</v>
      </c>
      <c r="E12" s="208">
        <f>B12+C12-D12</f>
        <v>4.342</v>
      </c>
      <c r="F12" s="32"/>
      <c r="G12" s="32"/>
      <c r="H12" s="32"/>
      <c r="I12" s="32"/>
    </row>
    <row r="13" spans="1:9" ht="21" customHeight="1">
      <c r="A13" s="82" t="s">
        <v>112</v>
      </c>
      <c r="B13" s="142"/>
      <c r="C13" s="147"/>
      <c r="D13" s="147"/>
      <c r="E13" s="82"/>
      <c r="F13" s="32"/>
      <c r="G13" s="32"/>
      <c r="H13" s="32"/>
      <c r="I13" s="32"/>
    </row>
    <row r="14" spans="1:9" ht="21" customHeight="1">
      <c r="A14" s="82" t="s">
        <v>114</v>
      </c>
      <c r="B14" s="209">
        <v>-7</v>
      </c>
      <c r="C14" s="147">
        <v>45.809</v>
      </c>
      <c r="D14" s="147">
        <v>38.809</v>
      </c>
      <c r="E14" s="207">
        <f>B14+C14-D14</f>
        <v>0</v>
      </c>
      <c r="F14" s="32"/>
      <c r="G14" s="32"/>
      <c r="H14" s="32"/>
      <c r="I14" s="32"/>
    </row>
    <row r="15" spans="1:9" ht="23.25" customHeight="1">
      <c r="A15" s="82" t="s">
        <v>113</v>
      </c>
      <c r="B15" s="142"/>
      <c r="C15" s="147">
        <v>10.095</v>
      </c>
      <c r="D15" s="147">
        <f>C15</f>
        <v>10.095</v>
      </c>
      <c r="E15" s="82"/>
      <c r="F15" s="32"/>
      <c r="G15" s="32"/>
      <c r="H15" s="32"/>
      <c r="I15" s="32"/>
    </row>
    <row r="16" spans="1:9" ht="23.25" customHeight="1">
      <c r="A16" s="81" t="s">
        <v>115</v>
      </c>
      <c r="B16" s="148"/>
      <c r="C16" s="149">
        <f>C17</f>
        <v>3.906</v>
      </c>
      <c r="D16" s="149">
        <f>D17</f>
        <v>3.906</v>
      </c>
      <c r="E16" s="81"/>
      <c r="F16" s="32"/>
      <c r="G16" s="32"/>
      <c r="H16" s="32"/>
      <c r="I16" s="32"/>
    </row>
    <row r="17" spans="1:9" ht="23.25" customHeight="1">
      <c r="A17" s="82" t="s">
        <v>116</v>
      </c>
      <c r="B17" s="142"/>
      <c r="C17" s="147">
        <v>3.906</v>
      </c>
      <c r="D17" s="147">
        <f>C17</f>
        <v>3.906</v>
      </c>
      <c r="E17" s="82"/>
      <c r="F17" s="32"/>
      <c r="G17" s="32"/>
      <c r="H17" s="32"/>
      <c r="I17" s="32"/>
    </row>
    <row r="18" spans="1:9" ht="24" customHeight="1">
      <c r="A18" s="82" t="s">
        <v>117</v>
      </c>
      <c r="B18" s="142"/>
      <c r="C18" s="147"/>
      <c r="D18" s="147"/>
      <c r="E18" s="82"/>
      <c r="F18" s="32"/>
      <c r="G18" s="32"/>
      <c r="H18" s="32"/>
      <c r="I18" s="32"/>
    </row>
    <row r="19" spans="1:9" ht="37.5" customHeight="1">
      <c r="A19" s="83" t="s">
        <v>118</v>
      </c>
      <c r="B19" s="143"/>
      <c r="C19" s="206"/>
      <c r="D19" s="206"/>
      <c r="E19" s="83"/>
      <c r="F19" s="32"/>
      <c r="G19" s="32"/>
      <c r="H19" s="32"/>
      <c r="I19" s="32"/>
    </row>
    <row r="20" spans="1:5" s="101" customFormat="1" ht="26.25" customHeight="1">
      <c r="A20" s="238" t="s">
        <v>119</v>
      </c>
      <c r="B20" s="238"/>
      <c r="C20" s="238"/>
      <c r="D20" s="238"/>
      <c r="E20" s="238"/>
    </row>
    <row r="21" spans="1:5" s="101" customFormat="1" ht="18" customHeight="1">
      <c r="A21" s="84"/>
      <c r="B21" s="144"/>
      <c r="D21" s="230" t="s">
        <v>135</v>
      </c>
      <c r="E21" s="230"/>
    </row>
    <row r="22" spans="1:5" ht="51.75" customHeight="1">
      <c r="A22" s="24" t="s">
        <v>9</v>
      </c>
      <c r="B22" s="145" t="s">
        <v>48</v>
      </c>
      <c r="C22" s="25" t="s">
        <v>132</v>
      </c>
      <c r="D22" s="25" t="s">
        <v>133</v>
      </c>
      <c r="E22" s="24" t="s">
        <v>49</v>
      </c>
    </row>
    <row r="23" spans="1:5" ht="19.5" customHeight="1">
      <c r="A23" s="35" t="s">
        <v>50</v>
      </c>
      <c r="B23" s="36"/>
      <c r="C23" s="36"/>
      <c r="D23" s="36"/>
      <c r="E23" s="36"/>
    </row>
    <row r="24" spans="1:5" ht="19.5" customHeight="1">
      <c r="A24" s="35" t="s">
        <v>51</v>
      </c>
      <c r="B24" s="36">
        <v>-1217394263</v>
      </c>
      <c r="C24" s="37">
        <v>-509476500</v>
      </c>
      <c r="D24" s="36">
        <v>1172624992</v>
      </c>
      <c r="E24" s="36">
        <f>B24+C24+D24</f>
        <v>-554245771</v>
      </c>
    </row>
    <row r="25" spans="1:5" ht="19.5" customHeight="1">
      <c r="A25" s="35" t="s">
        <v>52</v>
      </c>
      <c r="B25" s="36"/>
      <c r="C25" s="36"/>
      <c r="D25" s="36"/>
      <c r="E25" s="36"/>
    </row>
    <row r="26" spans="1:5" ht="19.5" customHeight="1">
      <c r="A26" s="35" t="s">
        <v>53</v>
      </c>
      <c r="B26" s="36"/>
      <c r="C26" s="36"/>
      <c r="D26" s="36"/>
      <c r="E26" s="36"/>
    </row>
    <row r="27" spans="1:5" ht="19.5" customHeight="1">
      <c r="A27" s="35" t="s">
        <v>54</v>
      </c>
      <c r="B27" s="36"/>
      <c r="C27" s="37"/>
      <c r="D27" s="37"/>
      <c r="E27" s="37"/>
    </row>
    <row r="28" spans="1:6" ht="19.5" customHeight="1">
      <c r="A28" s="38"/>
      <c r="B28" s="39"/>
      <c r="C28" s="39"/>
      <c r="D28" s="39"/>
      <c r="E28" s="39"/>
      <c r="F28" s="52"/>
    </row>
    <row r="29" spans="2:6" ht="25.5" customHeight="1">
      <c r="B29" s="202" t="s">
        <v>195</v>
      </c>
      <c r="C29" s="202"/>
      <c r="D29" s="202"/>
      <c r="E29" s="202"/>
      <c r="F29" s="100"/>
    </row>
    <row r="30" spans="1:5" s="4" customFormat="1" ht="16.5">
      <c r="A30" s="22" t="s">
        <v>45</v>
      </c>
      <c r="B30" s="229" t="s">
        <v>15</v>
      </c>
      <c r="C30" s="229"/>
      <c r="D30" s="229"/>
      <c r="E30" s="229"/>
    </row>
    <row r="31" s="4" customFormat="1" ht="16.5">
      <c r="B31" s="146"/>
    </row>
    <row r="32" s="4" customFormat="1" ht="16.5">
      <c r="B32" s="146"/>
    </row>
    <row r="33" s="4" customFormat="1" ht="16.5">
      <c r="B33" s="146"/>
    </row>
    <row r="34" s="4" customFormat="1" ht="16.5">
      <c r="B34" s="146"/>
    </row>
    <row r="35" s="4" customFormat="1" ht="16.5">
      <c r="B35" s="146"/>
    </row>
    <row r="36" s="4" customFormat="1" ht="16.5">
      <c r="B36" s="146"/>
    </row>
    <row r="37" spans="1:5" s="4" customFormat="1" ht="16.5">
      <c r="A37" s="22" t="s">
        <v>12</v>
      </c>
      <c r="B37" s="229" t="s">
        <v>134</v>
      </c>
      <c r="C37" s="229"/>
      <c r="D37" s="229"/>
      <c r="E37" s="229"/>
    </row>
    <row r="38" s="4" customFormat="1" ht="16.5">
      <c r="B38" s="146"/>
    </row>
  </sheetData>
  <mergeCells count="13">
    <mergeCell ref="B37:E37"/>
    <mergeCell ref="C1:E1"/>
    <mergeCell ref="D21:E21"/>
    <mergeCell ref="D8:E8"/>
    <mergeCell ref="B29:E29"/>
    <mergeCell ref="B30:E30"/>
    <mergeCell ref="A6:E6"/>
    <mergeCell ref="A7:E7"/>
    <mergeCell ref="A20:E20"/>
    <mergeCell ref="F1:I1"/>
    <mergeCell ref="A5:E5"/>
    <mergeCell ref="A4:E4"/>
    <mergeCell ref="A3:E3"/>
  </mergeCells>
  <printOptions/>
  <pageMargins left="0.43" right="0.29" top="0.42" bottom="0.49" header="0.36" footer="0.4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5"/>
  <dimension ref="A1:R23"/>
  <sheetViews>
    <sheetView workbookViewId="0" topLeftCell="A4">
      <selection activeCell="K12" sqref="K12"/>
    </sheetView>
  </sheetViews>
  <sheetFormatPr defaultColWidth="9.140625" defaultRowHeight="12.75"/>
  <cols>
    <col min="1" max="1" width="7.8515625" style="4" customWidth="1"/>
    <col min="2" max="2" width="8.140625" style="4" customWidth="1"/>
    <col min="3" max="3" width="7.7109375" style="4" customWidth="1"/>
    <col min="4" max="4" width="8.421875" style="4" customWidth="1"/>
    <col min="5" max="5" width="7.28125" style="4" customWidth="1"/>
    <col min="6" max="7" width="9.140625" style="4" customWidth="1"/>
    <col min="8" max="8" width="7.421875" style="4" customWidth="1"/>
    <col min="9" max="9" width="7.8515625" style="4" customWidth="1"/>
    <col min="10" max="10" width="8.28125" style="4" customWidth="1"/>
    <col min="11" max="11" width="8.7109375" style="4" customWidth="1"/>
    <col min="12" max="12" width="10.7109375" style="4" customWidth="1"/>
    <col min="13" max="13" width="9.140625" style="4" customWidth="1"/>
    <col min="14" max="14" width="8.57421875" style="4" customWidth="1"/>
    <col min="15" max="15" width="6.421875" style="4" customWidth="1"/>
    <col min="16" max="16" width="6.8515625" style="4" customWidth="1"/>
    <col min="17" max="17" width="7.00390625" style="4" customWidth="1"/>
    <col min="18" max="18" width="6.8515625" style="4" customWidth="1"/>
    <col min="19" max="16384" width="9.140625" style="4" customWidth="1"/>
  </cols>
  <sheetData>
    <row r="1" spans="1:18" ht="24" customHeight="1">
      <c r="A1" s="212" t="s">
        <v>42</v>
      </c>
      <c r="B1" s="212"/>
      <c r="C1" s="212"/>
      <c r="D1" s="212"/>
      <c r="E1" s="212"/>
      <c r="F1" s="212"/>
      <c r="O1" s="229" t="s">
        <v>104</v>
      </c>
      <c r="P1" s="229"/>
      <c r="Q1" s="229"/>
      <c r="R1" s="229"/>
    </row>
    <row r="2" spans="1:18" ht="33.75" customHeight="1">
      <c r="A2" s="213" t="s">
        <v>56</v>
      </c>
      <c r="B2" s="213"/>
      <c r="C2" s="213"/>
      <c r="D2" s="213"/>
      <c r="E2" s="213"/>
      <c r="F2" s="213"/>
      <c r="O2" s="22"/>
      <c r="P2" s="22"/>
      <c r="Q2" s="22"/>
      <c r="R2" s="22"/>
    </row>
    <row r="3" spans="15:18" ht="9.75" customHeight="1">
      <c r="O3" s="22"/>
      <c r="P3" s="22"/>
      <c r="Q3" s="22"/>
      <c r="R3" s="22"/>
    </row>
    <row r="4" spans="1:18" ht="22.5" customHeight="1">
      <c r="A4" s="229" t="s">
        <v>185</v>
      </c>
      <c r="B4" s="229"/>
      <c r="C4" s="229"/>
      <c r="D4" s="229"/>
      <c r="E4" s="229"/>
      <c r="F4" s="229"/>
      <c r="G4" s="229"/>
      <c r="H4" s="229"/>
      <c r="I4" s="229"/>
      <c r="J4" s="229"/>
      <c r="K4" s="229"/>
      <c r="L4" s="229"/>
      <c r="M4" s="229"/>
      <c r="N4" s="229"/>
      <c r="O4" s="229"/>
      <c r="P4" s="229"/>
      <c r="Q4" s="229"/>
      <c r="R4" s="229"/>
    </row>
    <row r="5" spans="1:18" ht="18.75" customHeight="1">
      <c r="A5" s="239" t="s">
        <v>140</v>
      </c>
      <c r="B5" s="239"/>
      <c r="C5" s="239"/>
      <c r="D5" s="239"/>
      <c r="E5" s="239"/>
      <c r="F5" s="239"/>
      <c r="G5" s="239"/>
      <c r="H5" s="239"/>
      <c r="I5" s="239"/>
      <c r="J5" s="239"/>
      <c r="K5" s="239"/>
      <c r="L5" s="239"/>
      <c r="M5" s="239"/>
      <c r="N5" s="239"/>
      <c r="O5" s="239"/>
      <c r="P5" s="239"/>
      <c r="Q5" s="239"/>
      <c r="R5" s="239"/>
    </row>
    <row r="6" spans="1:18" ht="24.75" customHeight="1">
      <c r="A6" s="212" t="s">
        <v>55</v>
      </c>
      <c r="B6" s="212"/>
      <c r="C6" s="212"/>
      <c r="D6" s="212"/>
      <c r="E6" s="212"/>
      <c r="F6" s="212"/>
      <c r="G6" s="212"/>
      <c r="H6" s="212"/>
      <c r="I6" s="212"/>
      <c r="J6" s="212"/>
      <c r="K6" s="212"/>
      <c r="L6" s="212"/>
      <c r="M6" s="212"/>
      <c r="N6" s="212"/>
      <c r="O6" s="212"/>
      <c r="P6" s="212"/>
      <c r="Q6" s="212"/>
      <c r="R6" s="23"/>
    </row>
    <row r="7" spans="1:18" ht="21.75" customHeight="1">
      <c r="A7" s="247" t="s">
        <v>16</v>
      </c>
      <c r="B7" s="247"/>
      <c r="C7" s="247"/>
      <c r="D7" s="247"/>
      <c r="E7" s="247"/>
      <c r="F7" s="247"/>
      <c r="G7" s="247"/>
      <c r="H7" s="247"/>
      <c r="I7" s="247"/>
      <c r="J7" s="247"/>
      <c r="K7" s="247"/>
      <c r="L7" s="247"/>
      <c r="M7" s="247"/>
      <c r="N7" s="247"/>
      <c r="O7" s="247"/>
      <c r="P7" s="247"/>
      <c r="Q7" s="247"/>
      <c r="R7" s="247"/>
    </row>
    <row r="8" spans="1:18" ht="19.5" customHeight="1">
      <c r="A8" s="247" t="s">
        <v>136</v>
      </c>
      <c r="B8" s="247"/>
      <c r="C8" s="247"/>
      <c r="D8" s="247"/>
      <c r="E8" s="247"/>
      <c r="F8" s="247"/>
      <c r="G8" s="247"/>
      <c r="H8" s="247"/>
      <c r="I8" s="247"/>
      <c r="J8" s="247"/>
      <c r="K8" s="247"/>
      <c r="L8" s="247"/>
      <c r="M8" s="247"/>
      <c r="N8" s="247"/>
      <c r="O8" s="247"/>
      <c r="P8" s="247"/>
      <c r="Q8" s="247"/>
      <c r="R8" s="247"/>
    </row>
    <row r="9" ht="14.25" customHeight="1"/>
    <row r="10" spans="1:18" ht="49.5" customHeight="1">
      <c r="A10" s="245" t="s">
        <v>196</v>
      </c>
      <c r="B10" s="245"/>
      <c r="C10" s="245"/>
      <c r="D10" s="246" t="s">
        <v>17</v>
      </c>
      <c r="E10" s="241"/>
      <c r="F10" s="241"/>
      <c r="G10" s="241"/>
      <c r="H10" s="241"/>
      <c r="I10" s="241"/>
      <c r="J10" s="242"/>
      <c r="K10" s="246" t="s">
        <v>18</v>
      </c>
      <c r="L10" s="241"/>
      <c r="M10" s="241"/>
      <c r="N10" s="241"/>
      <c r="O10" s="242"/>
      <c r="P10" s="243" t="s">
        <v>138</v>
      </c>
      <c r="Q10" s="243" t="s">
        <v>139</v>
      </c>
      <c r="R10" s="243" t="s">
        <v>19</v>
      </c>
    </row>
    <row r="11" spans="1:18" ht="41.25" customHeight="1">
      <c r="A11" s="244" t="s">
        <v>20</v>
      </c>
      <c r="B11" s="244" t="s">
        <v>21</v>
      </c>
      <c r="C11" s="243" t="s">
        <v>26</v>
      </c>
      <c r="D11" s="243" t="s">
        <v>23</v>
      </c>
      <c r="E11" s="244"/>
      <c r="F11" s="243" t="s">
        <v>24</v>
      </c>
      <c r="G11" s="243"/>
      <c r="H11" s="243" t="s">
        <v>25</v>
      </c>
      <c r="I11" s="244"/>
      <c r="J11" s="243" t="s">
        <v>26</v>
      </c>
      <c r="K11" s="240" t="s">
        <v>137</v>
      </c>
      <c r="L11" s="241"/>
      <c r="M11" s="242"/>
      <c r="N11" s="243" t="s">
        <v>27</v>
      </c>
      <c r="O11" s="243" t="s">
        <v>22</v>
      </c>
      <c r="P11" s="244"/>
      <c r="Q11" s="244"/>
      <c r="R11" s="244"/>
    </row>
    <row r="12" spans="1:18" ht="57.75" customHeight="1">
      <c r="A12" s="244"/>
      <c r="B12" s="244"/>
      <c r="C12" s="244"/>
      <c r="D12" s="6" t="s">
        <v>20</v>
      </c>
      <c r="E12" s="6" t="s">
        <v>21</v>
      </c>
      <c r="F12" s="6" t="s">
        <v>20</v>
      </c>
      <c r="G12" s="6" t="s">
        <v>21</v>
      </c>
      <c r="H12" s="6" t="s">
        <v>20</v>
      </c>
      <c r="I12" s="6" t="s">
        <v>21</v>
      </c>
      <c r="J12" s="244"/>
      <c r="K12" s="79" t="s">
        <v>28</v>
      </c>
      <c r="L12" s="79" t="s">
        <v>29</v>
      </c>
      <c r="M12" s="79" t="s">
        <v>30</v>
      </c>
      <c r="N12" s="244"/>
      <c r="O12" s="244"/>
      <c r="P12" s="244"/>
      <c r="Q12" s="244"/>
      <c r="R12" s="244"/>
    </row>
    <row r="13" spans="1:18" ht="31.5" customHeight="1">
      <c r="A13" s="8">
        <v>13592</v>
      </c>
      <c r="B13" s="8">
        <v>14185</v>
      </c>
      <c r="C13" s="9" t="s">
        <v>2</v>
      </c>
      <c r="D13" s="8"/>
      <c r="E13" s="8">
        <v>0</v>
      </c>
      <c r="F13" s="8">
        <v>224801</v>
      </c>
      <c r="G13" s="8">
        <f>F13</f>
        <v>224801</v>
      </c>
      <c r="H13" s="10">
        <f>D13/F13</f>
        <v>0</v>
      </c>
      <c r="I13" s="10">
        <f>E13/G13</f>
        <v>0</v>
      </c>
      <c r="J13" s="9" t="s">
        <v>2</v>
      </c>
      <c r="K13" s="8">
        <v>3631</v>
      </c>
      <c r="L13" s="8">
        <v>4245</v>
      </c>
      <c r="M13" s="157">
        <f>K13/L13</f>
        <v>0.855359246171967</v>
      </c>
      <c r="N13" s="8"/>
      <c r="O13" s="9" t="s">
        <v>2</v>
      </c>
      <c r="P13" s="9" t="s">
        <v>2</v>
      </c>
      <c r="Q13" s="9" t="s">
        <v>2</v>
      </c>
      <c r="R13" s="9" t="s">
        <v>2</v>
      </c>
    </row>
    <row r="14" spans="1:18" ht="10.5" customHeight="1">
      <c r="A14" s="11"/>
      <c r="B14" s="11"/>
      <c r="C14" s="11"/>
      <c r="D14" s="11"/>
      <c r="E14" s="11"/>
      <c r="F14" s="11"/>
      <c r="G14" s="11"/>
      <c r="H14" s="11"/>
      <c r="I14" s="11"/>
      <c r="J14" s="11"/>
      <c r="K14" s="11"/>
      <c r="L14" s="11"/>
      <c r="M14" s="11"/>
      <c r="N14" s="11"/>
      <c r="O14" s="11"/>
      <c r="P14" s="11"/>
      <c r="Q14" s="11"/>
      <c r="R14" s="11"/>
    </row>
    <row r="15" spans="1:18" ht="19.5" customHeight="1">
      <c r="A15" s="12"/>
      <c r="B15" s="12"/>
      <c r="C15" s="12"/>
      <c r="D15" s="12"/>
      <c r="E15" s="12"/>
      <c r="F15" s="12"/>
      <c r="G15" s="12"/>
      <c r="H15" s="12"/>
      <c r="I15" s="12"/>
      <c r="J15" s="12"/>
      <c r="K15" s="12"/>
      <c r="L15" s="12"/>
      <c r="M15" s="12"/>
      <c r="N15" s="12"/>
      <c r="O15" s="12"/>
      <c r="P15" s="12"/>
      <c r="Q15" s="12"/>
      <c r="R15" s="12"/>
    </row>
    <row r="17" spans="13:18" ht="16.5">
      <c r="M17" s="239" t="s">
        <v>195</v>
      </c>
      <c r="N17" s="239"/>
      <c r="O17" s="239"/>
      <c r="P17" s="239"/>
      <c r="Q17" s="239"/>
      <c r="R17" s="239"/>
    </row>
    <row r="18" spans="1:18" ht="16.5">
      <c r="A18" s="229" t="s">
        <v>14</v>
      </c>
      <c r="B18" s="229"/>
      <c r="C18" s="229"/>
      <c r="D18" s="229"/>
      <c r="E18" s="229"/>
      <c r="F18" s="21"/>
      <c r="L18" s="21"/>
      <c r="M18" s="229" t="s">
        <v>15</v>
      </c>
      <c r="N18" s="229"/>
      <c r="O18" s="229"/>
      <c r="P18" s="229"/>
      <c r="Q18" s="229"/>
      <c r="R18" s="229"/>
    </row>
    <row r="23" spans="1:18" ht="16.5">
      <c r="A23" s="229" t="s">
        <v>31</v>
      </c>
      <c r="B23" s="229"/>
      <c r="C23" s="229"/>
      <c r="D23" s="229"/>
      <c r="E23" s="229"/>
      <c r="M23" s="229" t="s">
        <v>13</v>
      </c>
      <c r="N23" s="229"/>
      <c r="O23" s="229"/>
      <c r="P23" s="229"/>
      <c r="Q23" s="229"/>
      <c r="R23" s="229"/>
    </row>
  </sheetData>
  <mergeCells count="29">
    <mergeCell ref="H11:I11"/>
    <mergeCell ref="A8:R8"/>
    <mergeCell ref="O1:R1"/>
    <mergeCell ref="A4:R4"/>
    <mergeCell ref="A7:R7"/>
    <mergeCell ref="A1:F1"/>
    <mergeCell ref="A2:F2"/>
    <mergeCell ref="A5:R5"/>
    <mergeCell ref="A6:Q6"/>
    <mergeCell ref="Q10:Q12"/>
    <mergeCell ref="R10:R12"/>
    <mergeCell ref="A11:A12"/>
    <mergeCell ref="B11:B12"/>
    <mergeCell ref="A10:C10"/>
    <mergeCell ref="D10:J10"/>
    <mergeCell ref="K10:O10"/>
    <mergeCell ref="P10:P12"/>
    <mergeCell ref="C11:C12"/>
    <mergeCell ref="J11:J12"/>
    <mergeCell ref="M17:R17"/>
    <mergeCell ref="A23:E23"/>
    <mergeCell ref="M23:R23"/>
    <mergeCell ref="K11:M11"/>
    <mergeCell ref="N11:N12"/>
    <mergeCell ref="O11:O12"/>
    <mergeCell ref="A18:E18"/>
    <mergeCell ref="M18:R18"/>
    <mergeCell ref="D11:E11"/>
    <mergeCell ref="F11:G11"/>
  </mergeCells>
  <printOptions/>
  <pageMargins left="0.2" right="0.2" top="0.56" bottom="0.34" header="0.26" footer="0.2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7"/>
  <dimension ref="A1:P23"/>
  <sheetViews>
    <sheetView workbookViewId="0" topLeftCell="A1">
      <selection activeCell="F17" sqref="F17:H17"/>
    </sheetView>
  </sheetViews>
  <sheetFormatPr defaultColWidth="9.140625" defaultRowHeight="12.75"/>
  <cols>
    <col min="1" max="1" width="7.140625" style="4" customWidth="1"/>
    <col min="2" max="2" width="49.00390625" style="4" customWidth="1"/>
    <col min="3" max="3" width="12.28125" style="4" customWidth="1"/>
    <col min="4" max="4" width="16.8515625" style="4" customWidth="1"/>
    <col min="5" max="5" width="16.57421875" style="4" customWidth="1"/>
    <col min="6" max="6" width="12.421875" style="4" customWidth="1"/>
    <col min="7" max="7" width="18.57421875" style="4" customWidth="1"/>
    <col min="8" max="8" width="13.57421875" style="4" customWidth="1"/>
    <col min="9" max="9" width="11.28125" style="4" customWidth="1"/>
    <col min="10" max="10" width="10.7109375" style="4" customWidth="1"/>
    <col min="11" max="11" width="9.140625" style="4" customWidth="1"/>
    <col min="12" max="12" width="7.57421875" style="4" customWidth="1"/>
    <col min="13" max="13" width="7.421875" style="4" customWidth="1"/>
    <col min="14" max="14" width="6.8515625" style="4" customWidth="1"/>
    <col min="15" max="15" width="7.00390625" style="4" customWidth="1"/>
    <col min="16" max="16" width="6.8515625" style="4" customWidth="1"/>
    <col min="17" max="16384" width="9.140625" style="4" customWidth="1"/>
  </cols>
  <sheetData>
    <row r="1" spans="1:8" ht="16.5">
      <c r="A1" s="212" t="s">
        <v>42</v>
      </c>
      <c r="B1" s="212"/>
      <c r="G1" s="234" t="s">
        <v>103</v>
      </c>
      <c r="H1" s="234"/>
    </row>
    <row r="2" spans="1:2" ht="32.25" customHeight="1">
      <c r="A2" s="213" t="s">
        <v>56</v>
      </c>
      <c r="B2" s="213"/>
    </row>
    <row r="3" spans="13:16" ht="14.25" customHeight="1">
      <c r="M3" s="13"/>
      <c r="N3" s="13"/>
      <c r="O3" s="13"/>
      <c r="P3" s="13"/>
    </row>
    <row r="4" spans="1:16" ht="22.5" customHeight="1">
      <c r="A4" s="229" t="s">
        <v>186</v>
      </c>
      <c r="B4" s="229"/>
      <c r="C4" s="229"/>
      <c r="D4" s="229"/>
      <c r="E4" s="229"/>
      <c r="F4" s="229"/>
      <c r="G4" s="229"/>
      <c r="H4" s="229"/>
      <c r="I4" s="13"/>
      <c r="J4" s="13"/>
      <c r="K4" s="13"/>
      <c r="L4" s="13"/>
      <c r="M4" s="13"/>
      <c r="N4" s="13"/>
      <c r="O4" s="13"/>
      <c r="P4" s="13"/>
    </row>
    <row r="5" spans="1:9" s="21" customFormat="1" ht="34.5" customHeight="1">
      <c r="A5" s="193" t="s">
        <v>55</v>
      </c>
      <c r="B5" s="193"/>
      <c r="C5" s="193"/>
      <c r="D5" s="193"/>
      <c r="E5" s="193"/>
      <c r="F5" s="193"/>
      <c r="G5" s="193"/>
      <c r="H5" s="193"/>
      <c r="I5" s="32"/>
    </row>
    <row r="6" spans="1:9" s="21" customFormat="1" ht="44.25" customHeight="1">
      <c r="A6" s="232" t="s">
        <v>128</v>
      </c>
      <c r="B6" s="232"/>
      <c r="C6" s="232"/>
      <c r="D6" s="232"/>
      <c r="E6" s="232"/>
      <c r="F6" s="232"/>
      <c r="G6" s="232"/>
      <c r="H6" s="232"/>
      <c r="I6" s="32"/>
    </row>
    <row r="7" spans="1:9" s="21" customFormat="1" ht="20.25" customHeight="1">
      <c r="A7" s="228" t="s">
        <v>187</v>
      </c>
      <c r="B7" s="228"/>
      <c r="C7" s="228"/>
      <c r="D7" s="228"/>
      <c r="E7" s="228"/>
      <c r="F7" s="228"/>
      <c r="G7" s="228"/>
      <c r="H7" s="228"/>
      <c r="I7" s="32"/>
    </row>
    <row r="8" spans="1:16" ht="18" customHeight="1">
      <c r="A8" s="5"/>
      <c r="B8" s="5"/>
      <c r="C8" s="5"/>
      <c r="D8" s="5"/>
      <c r="E8" s="5"/>
      <c r="F8" s="5"/>
      <c r="G8" s="5"/>
      <c r="H8" s="5"/>
      <c r="I8" s="5"/>
      <c r="J8" s="5"/>
      <c r="K8" s="5"/>
      <c r="L8" s="5"/>
      <c r="M8" s="5"/>
      <c r="N8" s="5"/>
      <c r="O8" s="5"/>
      <c r="P8" s="5"/>
    </row>
    <row r="9" spans="1:16" ht="30.75" customHeight="1">
      <c r="A9" s="248" t="s">
        <v>5</v>
      </c>
      <c r="B9" s="248" t="s">
        <v>32</v>
      </c>
      <c r="C9" s="249" t="s">
        <v>33</v>
      </c>
      <c r="D9" s="250"/>
      <c r="E9" s="251"/>
      <c r="F9" s="200" t="s">
        <v>34</v>
      </c>
      <c r="G9" s="200" t="s">
        <v>35</v>
      </c>
      <c r="H9" s="200" t="s">
        <v>36</v>
      </c>
      <c r="I9" s="5"/>
      <c r="J9" s="5"/>
      <c r="K9" s="5"/>
      <c r="L9" s="5"/>
      <c r="M9" s="5"/>
      <c r="N9" s="5"/>
      <c r="O9" s="5"/>
      <c r="P9" s="5"/>
    </row>
    <row r="10" spans="1:16" ht="26.25" customHeight="1">
      <c r="A10" s="248"/>
      <c r="B10" s="248"/>
      <c r="C10" s="248" t="s">
        <v>37</v>
      </c>
      <c r="D10" s="248" t="s">
        <v>38</v>
      </c>
      <c r="E10" s="200" t="s">
        <v>39</v>
      </c>
      <c r="F10" s="248"/>
      <c r="G10" s="248"/>
      <c r="H10" s="248"/>
      <c r="I10" s="5"/>
      <c r="J10" s="5"/>
      <c r="K10" s="5"/>
      <c r="L10" s="5"/>
      <c r="M10" s="5"/>
      <c r="N10" s="5"/>
      <c r="O10" s="5"/>
      <c r="P10" s="5"/>
    </row>
    <row r="11" spans="1:16" ht="32.25" customHeight="1">
      <c r="A11" s="248"/>
      <c r="B11" s="248"/>
      <c r="C11" s="248"/>
      <c r="D11" s="248"/>
      <c r="E11" s="248"/>
      <c r="F11" s="248"/>
      <c r="G11" s="248"/>
      <c r="H11" s="248"/>
      <c r="I11" s="5"/>
      <c r="J11" s="5"/>
      <c r="K11" s="5"/>
      <c r="L11" s="5"/>
      <c r="M11" s="5"/>
      <c r="N11" s="5"/>
      <c r="O11" s="5"/>
      <c r="P11" s="5"/>
    </row>
    <row r="12" spans="1:16" ht="24.75" customHeight="1">
      <c r="A12" s="7">
        <v>1</v>
      </c>
      <c r="B12" s="7">
        <v>2</v>
      </c>
      <c r="C12" s="7">
        <v>3</v>
      </c>
      <c r="D12" s="7">
        <v>4</v>
      </c>
      <c r="E12" s="6">
        <v>5</v>
      </c>
      <c r="F12" s="7">
        <v>6</v>
      </c>
      <c r="G12" s="7">
        <v>7</v>
      </c>
      <c r="H12" s="7">
        <v>8</v>
      </c>
      <c r="I12" s="5"/>
      <c r="J12" s="5"/>
      <c r="K12" s="5"/>
      <c r="L12" s="5"/>
      <c r="M12" s="5"/>
      <c r="N12" s="5"/>
      <c r="O12" s="5"/>
      <c r="P12" s="5"/>
    </row>
    <row r="13" spans="1:16" ht="24" customHeight="1">
      <c r="A13" s="15">
        <v>1</v>
      </c>
      <c r="B13" s="16" t="s">
        <v>40</v>
      </c>
      <c r="C13" s="17">
        <f>'05.A'!H13</f>
        <v>0</v>
      </c>
      <c r="D13" s="17"/>
      <c r="E13" s="18"/>
      <c r="F13" s="15" t="s">
        <v>2</v>
      </c>
      <c r="G13" s="15" t="s">
        <v>2</v>
      </c>
      <c r="H13" s="15" t="s">
        <v>2</v>
      </c>
      <c r="I13" s="5"/>
      <c r="J13" s="5"/>
      <c r="K13" s="5"/>
      <c r="L13" s="5"/>
      <c r="M13" s="5"/>
      <c r="N13" s="5"/>
      <c r="O13" s="5"/>
      <c r="P13" s="5"/>
    </row>
    <row r="14" spans="1:16" ht="24" customHeight="1">
      <c r="A14" s="19"/>
      <c r="B14" s="19"/>
      <c r="C14" s="19"/>
      <c r="D14" s="19"/>
      <c r="E14" s="19"/>
      <c r="F14" s="19"/>
      <c r="G14" s="19"/>
      <c r="H14" s="19"/>
      <c r="I14" s="5"/>
      <c r="J14" s="5"/>
      <c r="K14" s="5"/>
      <c r="L14" s="5"/>
      <c r="M14" s="5"/>
      <c r="N14" s="5"/>
      <c r="O14" s="5"/>
      <c r="P14" s="5"/>
    </row>
    <row r="15" spans="1:16" ht="24" customHeight="1">
      <c r="A15" s="20"/>
      <c r="B15" s="20"/>
      <c r="C15" s="20"/>
      <c r="D15" s="20"/>
      <c r="E15" s="20"/>
      <c r="F15" s="20"/>
      <c r="G15" s="20"/>
      <c r="H15" s="20"/>
      <c r="I15" s="5"/>
      <c r="J15" s="5"/>
      <c r="K15" s="5"/>
      <c r="L15" s="5"/>
      <c r="M15" s="5"/>
      <c r="N15" s="5"/>
      <c r="O15" s="5"/>
      <c r="P15" s="5"/>
    </row>
    <row r="17" spans="6:8" ht="16.5">
      <c r="F17" s="239" t="s">
        <v>195</v>
      </c>
      <c r="G17" s="239"/>
      <c r="H17" s="239"/>
    </row>
    <row r="18" spans="1:16" ht="16.5">
      <c r="A18" s="13"/>
      <c r="B18" s="22" t="s">
        <v>14</v>
      </c>
      <c r="C18" s="22"/>
      <c r="D18" s="22"/>
      <c r="F18" s="229" t="s">
        <v>15</v>
      </c>
      <c r="G18" s="229"/>
      <c r="H18" s="229"/>
      <c r="I18" s="13"/>
      <c r="K18" s="13"/>
      <c r="L18" s="13"/>
      <c r="M18" s="13"/>
      <c r="N18" s="13"/>
      <c r="O18" s="13"/>
      <c r="P18" s="13"/>
    </row>
    <row r="20" ht="21.75" customHeight="1"/>
    <row r="23" spans="2:16" ht="16.5">
      <c r="B23" s="22" t="s">
        <v>31</v>
      </c>
      <c r="C23" s="22"/>
      <c r="D23" s="22"/>
      <c r="F23" s="229" t="s">
        <v>13</v>
      </c>
      <c r="G23" s="229"/>
      <c r="H23" s="229"/>
      <c r="K23" s="13"/>
      <c r="L23" s="13"/>
      <c r="M23" s="13"/>
      <c r="N23" s="13"/>
      <c r="O23" s="13"/>
      <c r="P23" s="13"/>
    </row>
  </sheetData>
  <mergeCells count="19">
    <mergeCell ref="A1:B1"/>
    <mergeCell ref="A2:B2"/>
    <mergeCell ref="G1:H1"/>
    <mergeCell ref="A4:H4"/>
    <mergeCell ref="H9:H11"/>
    <mergeCell ref="C10:C11"/>
    <mergeCell ref="D10:D11"/>
    <mergeCell ref="A5:H5"/>
    <mergeCell ref="E10:E11"/>
    <mergeCell ref="F23:H23"/>
    <mergeCell ref="F18:H18"/>
    <mergeCell ref="A6:H6"/>
    <mergeCell ref="A7:H7"/>
    <mergeCell ref="A9:A11"/>
    <mergeCell ref="B9:B11"/>
    <mergeCell ref="C9:E9"/>
    <mergeCell ref="F9:F11"/>
    <mergeCell ref="G9:G11"/>
    <mergeCell ref="F17:H17"/>
  </mergeCells>
  <printOptions/>
  <pageMargins left="0.2" right="0.2" top="0.52" bottom="0.32" header="0.29" footer="0.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E139"/>
  <sheetViews>
    <sheetView workbookViewId="0" topLeftCell="A1">
      <selection activeCell="A1" sqref="A1:IV16384"/>
    </sheetView>
  </sheetViews>
  <sheetFormatPr defaultColWidth="9.140625" defaultRowHeight="12.75"/>
  <cols>
    <col min="1" max="1" width="42.00390625" style="33" customWidth="1"/>
    <col min="2" max="2" width="9.140625" style="253" customWidth="1"/>
    <col min="3" max="3" width="13.28125" style="253" customWidth="1"/>
    <col min="4" max="4" width="17.421875" style="33" customWidth="1"/>
    <col min="5" max="5" width="18.8515625" style="33" customWidth="1"/>
    <col min="6" max="16384" width="9.140625" style="33" customWidth="1"/>
  </cols>
  <sheetData>
    <row r="1" spans="1:5" ht="16.5">
      <c r="A1" s="252" t="s">
        <v>42</v>
      </c>
      <c r="D1" s="254" t="s">
        <v>197</v>
      </c>
      <c r="E1" s="254"/>
    </row>
    <row r="2" ht="33">
      <c r="A2" s="255" t="s">
        <v>198</v>
      </c>
    </row>
    <row r="3" spans="1:4" ht="19.5" customHeight="1">
      <c r="A3" s="256"/>
      <c r="D3" s="257"/>
    </row>
    <row r="4" spans="1:5" s="259" customFormat="1" ht="18.75">
      <c r="A4" s="258" t="s">
        <v>199</v>
      </c>
      <c r="B4" s="258"/>
      <c r="C4" s="258"/>
      <c r="D4" s="258"/>
      <c r="E4" s="258"/>
    </row>
    <row r="5" spans="1:5" s="259" customFormat="1" ht="18.75">
      <c r="A5" s="260" t="s">
        <v>200</v>
      </c>
      <c r="B5" s="260"/>
      <c r="C5" s="260"/>
      <c r="D5" s="260"/>
      <c r="E5" s="260"/>
    </row>
    <row r="6" spans="1:5" s="262" customFormat="1" ht="18.75">
      <c r="A6" s="261" t="s">
        <v>201</v>
      </c>
      <c r="B6" s="261"/>
      <c r="C6" s="261"/>
      <c r="D6" s="261"/>
      <c r="E6" s="261"/>
    </row>
    <row r="7" spans="1:5" s="264" customFormat="1" ht="21" customHeight="1">
      <c r="A7" s="263" t="s">
        <v>202</v>
      </c>
      <c r="B7" s="263"/>
      <c r="C7" s="263"/>
      <c r="D7" s="263"/>
      <c r="E7" s="263"/>
    </row>
    <row r="8" spans="1:5" s="262" customFormat="1" ht="12.75" customHeight="1">
      <c r="A8" s="265"/>
      <c r="B8" s="265"/>
      <c r="C8" s="265"/>
      <c r="D8" s="265"/>
      <c r="E8" s="265"/>
    </row>
    <row r="9" spans="1:5" s="267" customFormat="1" ht="17.25" customHeight="1">
      <c r="A9" s="266" t="s">
        <v>55</v>
      </c>
      <c r="B9" s="266"/>
      <c r="C9" s="266"/>
      <c r="D9" s="266"/>
      <c r="E9" s="266"/>
    </row>
    <row r="10" spans="1:5" s="267" customFormat="1" ht="15" customHeight="1">
      <c r="A10" s="268"/>
      <c r="B10" s="268"/>
      <c r="C10" s="268"/>
      <c r="D10" s="268"/>
      <c r="E10" s="268"/>
    </row>
    <row r="11" spans="1:5" s="267" customFormat="1" ht="44.25" customHeight="1">
      <c r="A11" s="269" t="s">
        <v>203</v>
      </c>
      <c r="B11" s="270"/>
      <c r="C11" s="270"/>
      <c r="D11" s="270"/>
      <c r="E11" s="270"/>
    </row>
    <row r="12" spans="1:5" s="267" customFormat="1" ht="36.75" customHeight="1">
      <c r="A12" s="269" t="s">
        <v>204</v>
      </c>
      <c r="B12" s="269"/>
      <c r="C12" s="269"/>
      <c r="D12" s="269"/>
      <c r="E12" s="269"/>
    </row>
    <row r="13" spans="1:3" s="273" customFormat="1" ht="8.25" customHeight="1">
      <c r="A13" s="271"/>
      <c r="B13" s="272"/>
      <c r="C13" s="272"/>
    </row>
    <row r="14" spans="1:5" s="123" customFormat="1" ht="49.5" customHeight="1">
      <c r="A14" s="274" t="s">
        <v>205</v>
      </c>
      <c r="B14" s="274" t="s">
        <v>206</v>
      </c>
      <c r="C14" s="274" t="s">
        <v>207</v>
      </c>
      <c r="D14" s="274" t="s">
        <v>208</v>
      </c>
      <c r="E14" s="275" t="s">
        <v>209</v>
      </c>
    </row>
    <row r="15" spans="1:5" s="111" customFormat="1" ht="24" customHeight="1">
      <c r="A15" s="276" t="s">
        <v>210</v>
      </c>
      <c r="B15" s="277">
        <v>110</v>
      </c>
      <c r="C15" s="277" t="s">
        <v>211</v>
      </c>
      <c r="D15" s="278"/>
      <c r="E15" s="279"/>
    </row>
    <row r="16" spans="1:5" s="111" customFormat="1" ht="24" customHeight="1">
      <c r="A16" s="280" t="s">
        <v>212</v>
      </c>
      <c r="B16" s="281">
        <v>111</v>
      </c>
      <c r="C16" s="281" t="s">
        <v>213</v>
      </c>
      <c r="D16" s="282"/>
      <c r="E16" s="283"/>
    </row>
    <row r="17" spans="1:5" s="111" customFormat="1" ht="24" customHeight="1">
      <c r="A17" s="280" t="s">
        <v>214</v>
      </c>
      <c r="B17" s="281">
        <v>112</v>
      </c>
      <c r="C17" s="281" t="s">
        <v>213</v>
      </c>
      <c r="D17" s="282"/>
      <c r="E17" s="283"/>
    </row>
    <row r="18" spans="1:5" s="111" customFormat="1" ht="24" customHeight="1">
      <c r="A18" s="284" t="s">
        <v>215</v>
      </c>
      <c r="B18" s="281">
        <v>120</v>
      </c>
      <c r="C18" s="281" t="s">
        <v>211</v>
      </c>
      <c r="D18" s="285">
        <f>D19+D20</f>
        <v>1272879776</v>
      </c>
      <c r="E18" s="286">
        <f>E19</f>
        <v>2835000000</v>
      </c>
    </row>
    <row r="19" spans="1:5" s="111" customFormat="1" ht="24" customHeight="1">
      <c r="A19" s="280" t="s">
        <v>216</v>
      </c>
      <c r="B19" s="281">
        <v>121</v>
      </c>
      <c r="C19" s="281" t="s">
        <v>211</v>
      </c>
      <c r="D19" s="287">
        <v>1272879776</v>
      </c>
      <c r="E19" s="288">
        <v>2835000000</v>
      </c>
    </row>
    <row r="20" spans="1:5" s="111" customFormat="1" ht="24" customHeight="1">
      <c r="A20" s="280" t="s">
        <v>217</v>
      </c>
      <c r="B20" s="281">
        <v>122</v>
      </c>
      <c r="C20" s="281" t="s">
        <v>211</v>
      </c>
      <c r="D20" s="287"/>
      <c r="E20" s="288"/>
    </row>
    <row r="21" spans="1:5" s="111" customFormat="1" ht="24" customHeight="1">
      <c r="A21" s="284" t="s">
        <v>218</v>
      </c>
      <c r="B21" s="281">
        <v>130</v>
      </c>
      <c r="C21" s="281" t="s">
        <v>211</v>
      </c>
      <c r="D21" s="287"/>
      <c r="E21" s="288"/>
    </row>
    <row r="22" spans="1:5" s="111" customFormat="1" ht="24" customHeight="1">
      <c r="A22" s="280" t="s">
        <v>216</v>
      </c>
      <c r="B22" s="281">
        <v>131</v>
      </c>
      <c r="C22" s="281" t="s">
        <v>211</v>
      </c>
      <c r="D22" s="287"/>
      <c r="E22" s="288"/>
    </row>
    <row r="23" spans="1:5" s="111" customFormat="1" ht="24" customHeight="1">
      <c r="A23" s="280" t="s">
        <v>219</v>
      </c>
      <c r="B23" s="281">
        <v>132</v>
      </c>
      <c r="C23" s="281" t="s">
        <v>211</v>
      </c>
      <c r="D23" s="287"/>
      <c r="E23" s="288"/>
    </row>
    <row r="24" spans="1:5" s="111" customFormat="1" ht="24" customHeight="1">
      <c r="A24" s="284" t="s">
        <v>220</v>
      </c>
      <c r="B24" s="281">
        <v>140</v>
      </c>
      <c r="C24" s="281" t="s">
        <v>211</v>
      </c>
      <c r="D24" s="287"/>
      <c r="E24" s="288"/>
    </row>
    <row r="25" spans="1:5" s="111" customFormat="1" ht="24" customHeight="1">
      <c r="A25" s="280" t="s">
        <v>221</v>
      </c>
      <c r="B25" s="281">
        <v>141</v>
      </c>
      <c r="C25" s="281" t="s">
        <v>211</v>
      </c>
      <c r="D25" s="287"/>
      <c r="E25" s="288"/>
    </row>
    <row r="26" spans="1:5" s="111" customFormat="1" ht="34.5" customHeight="1">
      <c r="A26" s="280" t="s">
        <v>222</v>
      </c>
      <c r="B26" s="281">
        <v>142</v>
      </c>
      <c r="C26" s="281" t="s">
        <v>211</v>
      </c>
      <c r="D26" s="287"/>
      <c r="E26" s="288"/>
    </row>
    <row r="27" spans="1:5" s="111" customFormat="1" ht="24" customHeight="1">
      <c r="A27" s="280" t="s">
        <v>223</v>
      </c>
      <c r="B27" s="281">
        <v>143</v>
      </c>
      <c r="C27" s="281" t="s">
        <v>211</v>
      </c>
      <c r="D27" s="289"/>
      <c r="E27" s="290"/>
    </row>
    <row r="28" spans="1:5" s="111" customFormat="1" ht="24" customHeight="1">
      <c r="A28" s="280" t="s">
        <v>224</v>
      </c>
      <c r="B28" s="281">
        <v>144</v>
      </c>
      <c r="C28" s="281" t="s">
        <v>211</v>
      </c>
      <c r="D28" s="289"/>
      <c r="E28" s="290"/>
    </row>
    <row r="29" spans="1:5" s="111" customFormat="1" ht="24" customHeight="1">
      <c r="A29" s="284" t="s">
        <v>225</v>
      </c>
      <c r="B29" s="281">
        <v>150</v>
      </c>
      <c r="C29" s="281" t="s">
        <v>211</v>
      </c>
      <c r="D29" s="289"/>
      <c r="E29" s="290"/>
    </row>
    <row r="30" spans="1:5" s="111" customFormat="1" ht="24" customHeight="1">
      <c r="A30" s="280" t="s">
        <v>226</v>
      </c>
      <c r="B30" s="281">
        <v>151</v>
      </c>
      <c r="C30" s="281" t="s">
        <v>211</v>
      </c>
      <c r="D30" s="289"/>
      <c r="E30" s="290"/>
    </row>
    <row r="31" spans="1:5" s="111" customFormat="1" ht="24" customHeight="1">
      <c r="A31" s="280" t="s">
        <v>227</v>
      </c>
      <c r="B31" s="281">
        <v>152</v>
      </c>
      <c r="C31" s="281" t="s">
        <v>211</v>
      </c>
      <c r="D31" s="289"/>
      <c r="E31" s="290"/>
    </row>
    <row r="32" spans="1:5" s="111" customFormat="1" ht="24" customHeight="1">
      <c r="A32" s="291" t="s">
        <v>228</v>
      </c>
      <c r="B32" s="292">
        <v>153</v>
      </c>
      <c r="C32" s="292" t="s">
        <v>211</v>
      </c>
      <c r="D32" s="293"/>
      <c r="E32" s="294"/>
    </row>
    <row r="33" spans="1:5" s="111" customFormat="1" ht="31.5" customHeight="1">
      <c r="A33" s="295" t="s">
        <v>229</v>
      </c>
      <c r="B33" s="296">
        <v>154</v>
      </c>
      <c r="C33" s="296" t="s">
        <v>211</v>
      </c>
      <c r="D33" s="297"/>
      <c r="E33" s="298"/>
    </row>
    <row r="34" spans="1:5" s="111" customFormat="1" ht="24" customHeight="1">
      <c r="A34" s="280" t="s">
        <v>230</v>
      </c>
      <c r="B34" s="281">
        <v>155</v>
      </c>
      <c r="C34" s="281" t="s">
        <v>211</v>
      </c>
      <c r="D34" s="289"/>
      <c r="E34" s="290"/>
    </row>
    <row r="35" spans="1:5" s="111" customFormat="1" ht="24" customHeight="1">
      <c r="A35" s="284" t="s">
        <v>231</v>
      </c>
      <c r="B35" s="281">
        <v>200</v>
      </c>
      <c r="C35" s="281" t="s">
        <v>211</v>
      </c>
      <c r="D35" s="299">
        <f>D36</f>
        <v>200580836375</v>
      </c>
      <c r="E35" s="300">
        <f>E36</f>
        <v>200580836375</v>
      </c>
    </row>
    <row r="36" spans="1:5" s="111" customFormat="1" ht="31.5" customHeight="1">
      <c r="A36" s="280" t="s">
        <v>232</v>
      </c>
      <c r="B36" s="281">
        <v>210</v>
      </c>
      <c r="C36" s="281" t="s">
        <v>213</v>
      </c>
      <c r="D36" s="287">
        <f>E36</f>
        <v>200580836375</v>
      </c>
      <c r="E36" s="287">
        <v>200580836375</v>
      </c>
    </row>
    <row r="37" spans="1:5" s="301" customFormat="1" ht="31.5" customHeight="1">
      <c r="A37" s="280" t="s">
        <v>233</v>
      </c>
      <c r="B37" s="281">
        <v>220</v>
      </c>
      <c r="C37" s="281" t="s">
        <v>213</v>
      </c>
      <c r="D37" s="289"/>
      <c r="E37" s="290"/>
    </row>
    <row r="38" spans="1:5" s="302" customFormat="1" ht="31.5" customHeight="1">
      <c r="A38" s="280" t="s">
        <v>234</v>
      </c>
      <c r="B38" s="281">
        <v>230</v>
      </c>
      <c r="C38" s="281" t="s">
        <v>213</v>
      </c>
      <c r="D38" s="289"/>
      <c r="E38" s="290"/>
    </row>
    <row r="39" spans="1:5" s="111" customFormat="1" ht="24" customHeight="1">
      <c r="A39" s="280" t="s">
        <v>235</v>
      </c>
      <c r="B39" s="281">
        <v>240</v>
      </c>
      <c r="C39" s="281" t="s">
        <v>213</v>
      </c>
      <c r="D39" s="289"/>
      <c r="E39" s="290"/>
    </row>
    <row r="40" spans="1:5" s="111" customFormat="1" ht="31.5" customHeight="1">
      <c r="A40" s="280" t="s">
        <v>236</v>
      </c>
      <c r="B40" s="281">
        <v>250</v>
      </c>
      <c r="C40" s="281" t="s">
        <v>213</v>
      </c>
      <c r="D40" s="289"/>
      <c r="E40" s="290"/>
    </row>
    <row r="41" spans="1:5" s="111" customFormat="1" ht="31.5" customHeight="1">
      <c r="A41" s="280" t="s">
        <v>237</v>
      </c>
      <c r="B41" s="281">
        <v>260</v>
      </c>
      <c r="C41" s="281" t="s">
        <v>213</v>
      </c>
      <c r="D41" s="289"/>
      <c r="E41" s="290"/>
    </row>
    <row r="42" spans="1:5" s="111" customFormat="1" ht="24" customHeight="1">
      <c r="A42" s="284" t="s">
        <v>238</v>
      </c>
      <c r="B42" s="281">
        <v>300</v>
      </c>
      <c r="C42" s="281" t="s">
        <v>213</v>
      </c>
      <c r="D42" s="303"/>
      <c r="E42" s="290"/>
    </row>
    <row r="43" spans="1:5" s="111" customFormat="1" ht="28.5" customHeight="1">
      <c r="A43" s="284" t="s">
        <v>239</v>
      </c>
      <c r="B43" s="281">
        <v>310</v>
      </c>
      <c r="C43" s="281" t="s">
        <v>213</v>
      </c>
      <c r="D43" s="289"/>
      <c r="E43" s="290"/>
    </row>
    <row r="44" spans="1:5" s="111" customFormat="1" ht="24" customHeight="1">
      <c r="A44" s="284" t="s">
        <v>240</v>
      </c>
      <c r="B44" s="281" t="s">
        <v>241</v>
      </c>
      <c r="C44" s="281"/>
      <c r="D44" s="303">
        <f>D45</f>
        <v>22799873</v>
      </c>
      <c r="E44" s="300">
        <f>E45+E46</f>
        <v>7032600</v>
      </c>
    </row>
    <row r="45" spans="1:5" s="111" customFormat="1" ht="24" customHeight="1">
      <c r="A45" s="280" t="s">
        <v>242</v>
      </c>
      <c r="B45" s="281" t="s">
        <v>243</v>
      </c>
      <c r="C45" s="281" t="s">
        <v>213</v>
      </c>
      <c r="D45" s="287">
        <v>22799873</v>
      </c>
      <c r="E45" s="288">
        <v>1927800</v>
      </c>
    </row>
    <row r="46" spans="1:5" s="111" customFormat="1" ht="24" customHeight="1">
      <c r="A46" s="280" t="s">
        <v>244</v>
      </c>
      <c r="B46" s="281" t="s">
        <v>245</v>
      </c>
      <c r="C46" s="281" t="s">
        <v>213</v>
      </c>
      <c r="D46" s="287">
        <f>D45</f>
        <v>22799873</v>
      </c>
      <c r="E46" s="288">
        <v>5104800</v>
      </c>
    </row>
    <row r="47" spans="1:5" s="111" customFormat="1" ht="24" customHeight="1">
      <c r="A47" s="284" t="s">
        <v>246</v>
      </c>
      <c r="B47" s="281" t="s">
        <v>247</v>
      </c>
      <c r="C47" s="281"/>
      <c r="D47" s="287"/>
      <c r="E47" s="288"/>
    </row>
    <row r="48" spans="1:5" s="111" customFormat="1" ht="24" customHeight="1">
      <c r="A48" s="280" t="s">
        <v>248</v>
      </c>
      <c r="B48" s="281">
        <v>315</v>
      </c>
      <c r="C48" s="281" t="s">
        <v>213</v>
      </c>
      <c r="D48" s="287"/>
      <c r="E48" s="288"/>
    </row>
    <row r="49" spans="1:5" s="111" customFormat="1" ht="24" customHeight="1">
      <c r="A49" s="280" t="s">
        <v>249</v>
      </c>
      <c r="B49" s="281" t="s">
        <v>250</v>
      </c>
      <c r="C49" s="281" t="s">
        <v>213</v>
      </c>
      <c r="D49" s="287"/>
      <c r="E49" s="288"/>
    </row>
    <row r="50" spans="1:5" s="111" customFormat="1" ht="24" customHeight="1">
      <c r="A50" s="284" t="s">
        <v>251</v>
      </c>
      <c r="B50" s="281" t="s">
        <v>252</v>
      </c>
      <c r="C50" s="281"/>
      <c r="D50" s="303"/>
      <c r="E50" s="300">
        <f>E52</f>
        <v>7431000</v>
      </c>
    </row>
    <row r="51" spans="1:5" s="111" customFormat="1" ht="24" customHeight="1">
      <c r="A51" s="280" t="s">
        <v>253</v>
      </c>
      <c r="B51" s="281" t="s">
        <v>254</v>
      </c>
      <c r="C51" s="281" t="s">
        <v>213</v>
      </c>
      <c r="D51" s="287">
        <f>2053600+4342683</f>
        <v>6396283</v>
      </c>
      <c r="E51" s="288">
        <f>E52</f>
        <v>7431000</v>
      </c>
    </row>
    <row r="52" spans="1:5" s="111" customFormat="1" ht="24" customHeight="1">
      <c r="A52" s="280" t="s">
        <v>255</v>
      </c>
      <c r="B52" s="281" t="s">
        <v>256</v>
      </c>
      <c r="C52" s="281" t="s">
        <v>213</v>
      </c>
      <c r="D52" s="287">
        <v>2053600</v>
      </c>
      <c r="E52" s="288">
        <v>7431000</v>
      </c>
    </row>
    <row r="53" spans="1:5" s="111" customFormat="1" ht="24" customHeight="1">
      <c r="A53" s="284" t="s">
        <v>257</v>
      </c>
      <c r="B53" s="281" t="s">
        <v>258</v>
      </c>
      <c r="C53" s="281"/>
      <c r="D53" s="303">
        <f>D54</f>
        <v>59808264</v>
      </c>
      <c r="E53" s="286">
        <f>E54</f>
        <v>72406037</v>
      </c>
    </row>
    <row r="54" spans="1:5" s="111" customFormat="1" ht="24" customHeight="1">
      <c r="A54" s="280" t="s">
        <v>259</v>
      </c>
      <c r="B54" s="281" t="s">
        <v>260</v>
      </c>
      <c r="C54" s="281" t="s">
        <v>261</v>
      </c>
      <c r="D54" s="287">
        <f>3364898+2740800+45809400+3986328+3906838</f>
        <v>59808264</v>
      </c>
      <c r="E54" s="288">
        <v>72406037</v>
      </c>
    </row>
    <row r="55" spans="1:5" s="111" customFormat="1" ht="24" customHeight="1">
      <c r="A55" s="280" t="s">
        <v>262</v>
      </c>
      <c r="B55" s="281">
        <v>322</v>
      </c>
      <c r="C55" s="281" t="s">
        <v>213</v>
      </c>
      <c r="D55" s="287">
        <f>52808264+7000000</f>
        <v>59808264</v>
      </c>
      <c r="E55" s="288">
        <v>79406037</v>
      </c>
    </row>
    <row r="56" spans="1:5" s="111" customFormat="1" ht="24" customHeight="1">
      <c r="A56" s="284" t="s">
        <v>263</v>
      </c>
      <c r="B56" s="281">
        <v>330</v>
      </c>
      <c r="C56" s="281" t="s">
        <v>213</v>
      </c>
      <c r="D56" s="287"/>
      <c r="E56" s="288"/>
    </row>
    <row r="57" spans="1:5" s="111" customFormat="1" ht="24" customHeight="1">
      <c r="A57" s="284" t="s">
        <v>264</v>
      </c>
      <c r="B57" s="281">
        <v>331</v>
      </c>
      <c r="C57" s="281"/>
      <c r="D57" s="287"/>
      <c r="E57" s="288"/>
    </row>
    <row r="58" spans="1:5" s="111" customFormat="1" ht="24" customHeight="1">
      <c r="A58" s="280" t="s">
        <v>265</v>
      </c>
      <c r="B58" s="281" t="s">
        <v>266</v>
      </c>
      <c r="C58" s="281" t="s">
        <v>213</v>
      </c>
      <c r="D58" s="287"/>
      <c r="E58" s="290"/>
    </row>
    <row r="59" spans="1:5" s="111" customFormat="1" ht="24" customHeight="1">
      <c r="A59" s="280" t="s">
        <v>267</v>
      </c>
      <c r="B59" s="281" t="s">
        <v>268</v>
      </c>
      <c r="C59" s="281" t="s">
        <v>213</v>
      </c>
      <c r="D59" s="289"/>
      <c r="E59" s="290"/>
    </row>
    <row r="60" spans="1:5" s="111" customFormat="1" ht="24" customHeight="1">
      <c r="A60" s="304" t="s">
        <v>269</v>
      </c>
      <c r="B60" s="305" t="s">
        <v>270</v>
      </c>
      <c r="C60" s="305"/>
      <c r="D60" s="306"/>
      <c r="E60" s="307"/>
    </row>
    <row r="61" spans="1:5" s="111" customFormat="1" ht="24" customHeight="1">
      <c r="A61" s="308" t="s">
        <v>271</v>
      </c>
      <c r="B61" s="277" t="s">
        <v>272</v>
      </c>
      <c r="C61" s="277" t="s">
        <v>213</v>
      </c>
      <c r="D61" s="309"/>
      <c r="E61" s="310"/>
    </row>
    <row r="62" spans="1:5" s="111" customFormat="1" ht="24" customHeight="1">
      <c r="A62" s="280" t="s">
        <v>273</v>
      </c>
      <c r="B62" s="281">
        <v>336</v>
      </c>
      <c r="C62" s="281" t="s">
        <v>213</v>
      </c>
      <c r="D62" s="289"/>
      <c r="E62" s="290"/>
    </row>
    <row r="63" spans="1:5" s="111" customFormat="1" ht="24" customHeight="1">
      <c r="A63" s="284" t="s">
        <v>274</v>
      </c>
      <c r="B63" s="281" t="s">
        <v>275</v>
      </c>
      <c r="C63" s="281"/>
      <c r="D63" s="289"/>
      <c r="E63" s="290"/>
    </row>
    <row r="64" spans="1:5" s="111" customFormat="1" ht="24" customHeight="1">
      <c r="A64" s="280" t="s">
        <v>276</v>
      </c>
      <c r="B64" s="281" t="s">
        <v>277</v>
      </c>
      <c r="C64" s="281" t="s">
        <v>213</v>
      </c>
      <c r="D64" s="289"/>
      <c r="E64" s="290"/>
    </row>
    <row r="65" spans="1:5" s="111" customFormat="1" ht="24" customHeight="1">
      <c r="A65" s="280" t="s">
        <v>278</v>
      </c>
      <c r="B65" s="281">
        <v>339</v>
      </c>
      <c r="C65" s="281" t="s">
        <v>213</v>
      </c>
      <c r="D65" s="289"/>
      <c r="E65" s="290"/>
    </row>
    <row r="66" spans="1:5" s="301" customFormat="1" ht="24" customHeight="1">
      <c r="A66" s="284" t="s">
        <v>279</v>
      </c>
      <c r="B66" s="281" t="s">
        <v>280</v>
      </c>
      <c r="C66" s="281"/>
      <c r="D66" s="289"/>
      <c r="E66" s="290"/>
    </row>
    <row r="67" spans="1:5" s="302" customFormat="1" ht="24" customHeight="1">
      <c r="A67" s="280" t="s">
        <v>281</v>
      </c>
      <c r="B67" s="281" t="s">
        <v>282</v>
      </c>
      <c r="C67" s="281" t="s">
        <v>213</v>
      </c>
      <c r="D67" s="289"/>
      <c r="E67" s="290"/>
    </row>
    <row r="68" spans="1:5" s="111" customFormat="1" ht="24" customHeight="1">
      <c r="A68" s="280" t="s">
        <v>283</v>
      </c>
      <c r="B68" s="281" t="s">
        <v>284</v>
      </c>
      <c r="C68" s="281" t="s">
        <v>213</v>
      </c>
      <c r="D68" s="289"/>
      <c r="E68" s="290"/>
    </row>
    <row r="69" spans="1:5" s="111" customFormat="1" ht="24" customHeight="1">
      <c r="A69" s="284" t="s">
        <v>285</v>
      </c>
      <c r="B69" s="281">
        <v>343</v>
      </c>
      <c r="C69" s="281"/>
      <c r="D69" s="289"/>
      <c r="E69" s="290"/>
    </row>
    <row r="70" spans="1:5" s="111" customFormat="1" ht="24" customHeight="1">
      <c r="A70" s="280" t="s">
        <v>286</v>
      </c>
      <c r="B70" s="281" t="s">
        <v>287</v>
      </c>
      <c r="C70" s="281" t="s">
        <v>213</v>
      </c>
      <c r="D70" s="289"/>
      <c r="E70" s="290"/>
    </row>
    <row r="71" spans="1:5" s="111" customFormat="1" ht="24" customHeight="1">
      <c r="A71" s="280" t="s">
        <v>288</v>
      </c>
      <c r="B71" s="281" t="s">
        <v>289</v>
      </c>
      <c r="C71" s="281" t="s">
        <v>213</v>
      </c>
      <c r="D71" s="289"/>
      <c r="E71" s="290"/>
    </row>
    <row r="72" spans="1:5" s="111" customFormat="1" ht="27.75" customHeight="1">
      <c r="A72" s="284" t="s">
        <v>290</v>
      </c>
      <c r="B72" s="281" t="s">
        <v>291</v>
      </c>
      <c r="C72" s="281"/>
      <c r="D72" s="289"/>
      <c r="E72" s="290"/>
    </row>
    <row r="73" spans="1:5" s="111" customFormat="1" ht="24" customHeight="1">
      <c r="A73" s="280" t="s">
        <v>292</v>
      </c>
      <c r="B73" s="281" t="s">
        <v>293</v>
      </c>
      <c r="C73" s="281" t="s">
        <v>213</v>
      </c>
      <c r="D73" s="289"/>
      <c r="E73" s="290"/>
    </row>
    <row r="74" spans="1:5" s="111" customFormat="1" ht="24" customHeight="1">
      <c r="A74" s="280" t="s">
        <v>294</v>
      </c>
      <c r="B74" s="281" t="s">
        <v>295</v>
      </c>
      <c r="C74" s="281" t="s">
        <v>213</v>
      </c>
      <c r="D74" s="289"/>
      <c r="E74" s="290"/>
    </row>
    <row r="75" spans="1:5" s="111" customFormat="1" ht="31.5" customHeight="1">
      <c r="A75" s="284" t="s">
        <v>296</v>
      </c>
      <c r="B75" s="281" t="s">
        <v>297</v>
      </c>
      <c r="C75" s="281" t="s">
        <v>211</v>
      </c>
      <c r="D75" s="285">
        <f>D51-D52</f>
        <v>4342683</v>
      </c>
      <c r="E75" s="290"/>
    </row>
    <row r="76" spans="1:5" s="123" customFormat="1" ht="38.25" customHeight="1">
      <c r="A76" s="311" t="s">
        <v>298</v>
      </c>
      <c r="B76" s="312" t="s">
        <v>299</v>
      </c>
      <c r="C76" s="312" t="s">
        <v>213</v>
      </c>
      <c r="D76" s="313">
        <v>14185858904</v>
      </c>
      <c r="E76" s="314">
        <v>14589673911</v>
      </c>
    </row>
    <row r="77" spans="1:5" s="111" customFormat="1" ht="24" customHeight="1">
      <c r="A77" s="284" t="s">
        <v>300</v>
      </c>
      <c r="B77" s="281" t="s">
        <v>301</v>
      </c>
      <c r="C77" s="281"/>
      <c r="D77" s="287"/>
      <c r="E77" s="288"/>
    </row>
    <row r="78" spans="1:5" s="111" customFormat="1" ht="24" customHeight="1">
      <c r="A78" s="284" t="s">
        <v>302</v>
      </c>
      <c r="B78" s="281" t="s">
        <v>303</v>
      </c>
      <c r="C78" s="281" t="s">
        <v>304</v>
      </c>
      <c r="D78" s="315" t="s">
        <v>305</v>
      </c>
      <c r="E78" s="316" t="s">
        <v>305</v>
      </c>
    </row>
    <row r="79" spans="1:5" s="111" customFormat="1" ht="24" customHeight="1">
      <c r="A79" s="280" t="s">
        <v>306</v>
      </c>
      <c r="B79" s="281" t="s">
        <v>307</v>
      </c>
      <c r="C79" s="281" t="s">
        <v>304</v>
      </c>
      <c r="D79" s="315" t="s">
        <v>308</v>
      </c>
      <c r="E79" s="316" t="s">
        <v>308</v>
      </c>
    </row>
    <row r="80" spans="1:5" s="111" customFormat="1" ht="35.25" customHeight="1">
      <c r="A80" s="280" t="s">
        <v>309</v>
      </c>
      <c r="B80" s="281" t="s">
        <v>310</v>
      </c>
      <c r="C80" s="281" t="s">
        <v>304</v>
      </c>
      <c r="D80" s="315" t="s">
        <v>311</v>
      </c>
      <c r="E80" s="316" t="s">
        <v>311</v>
      </c>
    </row>
    <row r="81" spans="1:5" s="111" customFormat="1" ht="31.5" customHeight="1">
      <c r="A81" s="284" t="s">
        <v>312</v>
      </c>
      <c r="B81" s="281" t="s">
        <v>313</v>
      </c>
      <c r="C81" s="281"/>
      <c r="D81" s="287"/>
      <c r="E81" s="288"/>
    </row>
    <row r="82" spans="1:5" s="111" customFormat="1" ht="24" customHeight="1">
      <c r="A82" s="280" t="s">
        <v>314</v>
      </c>
      <c r="B82" s="281" t="s">
        <v>315</v>
      </c>
      <c r="C82" s="281" t="s">
        <v>213</v>
      </c>
      <c r="D82" s="287">
        <v>701020800</v>
      </c>
      <c r="E82" s="288">
        <v>859200000</v>
      </c>
    </row>
    <row r="83" spans="1:5" s="111" customFormat="1" ht="24" customHeight="1">
      <c r="A83" s="280" t="s">
        <v>316</v>
      </c>
      <c r="B83" s="281" t="s">
        <v>317</v>
      </c>
      <c r="C83" s="281" t="s">
        <v>213</v>
      </c>
      <c r="D83" s="287">
        <f>D82</f>
        <v>701020800</v>
      </c>
      <c r="E83" s="288">
        <v>807615584</v>
      </c>
    </row>
    <row r="84" spans="1:5" s="111" customFormat="1" ht="31.5" customHeight="1">
      <c r="A84" s="280" t="s">
        <v>318</v>
      </c>
      <c r="B84" s="281" t="s">
        <v>319</v>
      </c>
      <c r="C84" s="281" t="s">
        <v>213</v>
      </c>
      <c r="D84" s="287">
        <f>D82/D78</f>
        <v>140204160</v>
      </c>
      <c r="E84" s="288">
        <v>161523117</v>
      </c>
    </row>
    <row r="85" spans="1:5" s="111" customFormat="1" ht="24" customHeight="1">
      <c r="A85" s="284" t="s">
        <v>320</v>
      </c>
      <c r="B85" s="281" t="s">
        <v>321</v>
      </c>
      <c r="C85" s="281"/>
      <c r="D85" s="317" t="s">
        <v>322</v>
      </c>
      <c r="E85" s="318" t="s">
        <v>323</v>
      </c>
    </row>
    <row r="86" spans="1:5" s="111" customFormat="1" ht="24" customHeight="1">
      <c r="A86" s="280" t="s">
        <v>324</v>
      </c>
      <c r="B86" s="281" t="s">
        <v>325</v>
      </c>
      <c r="C86" s="281" t="s">
        <v>304</v>
      </c>
      <c r="D86" s="317" t="s">
        <v>322</v>
      </c>
      <c r="E86" s="318" t="s">
        <v>323</v>
      </c>
    </row>
    <row r="87" spans="1:5" s="111" customFormat="1" ht="24" customHeight="1">
      <c r="A87" s="284" t="s">
        <v>326</v>
      </c>
      <c r="B87" s="281" t="s">
        <v>327</v>
      </c>
      <c r="C87" s="281"/>
      <c r="D87" s="287"/>
      <c r="E87" s="288"/>
    </row>
    <row r="88" spans="1:5" s="111" customFormat="1" ht="24" customHeight="1">
      <c r="A88" s="319" t="s">
        <v>328</v>
      </c>
      <c r="B88" s="305" t="s">
        <v>329</v>
      </c>
      <c r="C88" s="305" t="s">
        <v>213</v>
      </c>
      <c r="D88" s="320">
        <v>5304905541</v>
      </c>
      <c r="E88" s="321">
        <v>5037010000</v>
      </c>
    </row>
    <row r="89" spans="1:5" s="111" customFormat="1" ht="24" customHeight="1">
      <c r="A89" s="322" t="s">
        <v>330</v>
      </c>
      <c r="B89" s="323" t="s">
        <v>331</v>
      </c>
      <c r="C89" s="323" t="s">
        <v>213</v>
      </c>
      <c r="D89" s="324">
        <f>D88</f>
        <v>5304905541</v>
      </c>
      <c r="E89" s="325">
        <v>4774563688</v>
      </c>
    </row>
    <row r="90" spans="1:5" s="111" customFormat="1" ht="24" customHeight="1">
      <c r="A90" s="280" t="s">
        <v>332</v>
      </c>
      <c r="B90" s="281" t="s">
        <v>333</v>
      </c>
      <c r="C90" s="281" t="s">
        <v>213</v>
      </c>
      <c r="D90" s="287">
        <f>D89/D86</f>
        <v>53049055.41</v>
      </c>
      <c r="E90" s="288">
        <f>E89/101</f>
        <v>47272907.8019802</v>
      </c>
    </row>
    <row r="91" spans="1:5" s="111" customFormat="1" ht="24" customHeight="1">
      <c r="A91" s="284" t="s">
        <v>334</v>
      </c>
      <c r="B91" s="281" t="s">
        <v>335</v>
      </c>
      <c r="C91" s="281" t="s">
        <v>211</v>
      </c>
      <c r="D91" s="287"/>
      <c r="E91" s="288"/>
    </row>
    <row r="92" spans="1:5" s="111" customFormat="1" ht="31.5" customHeight="1">
      <c r="A92" s="280" t="s">
        <v>336</v>
      </c>
      <c r="B92" s="281" t="s">
        <v>337</v>
      </c>
      <c r="C92" s="281" t="s">
        <v>213</v>
      </c>
      <c r="D92" s="287"/>
      <c r="E92" s="288"/>
    </row>
    <row r="93" spans="1:5" s="111" customFormat="1" ht="31.5" customHeight="1">
      <c r="A93" s="280" t="s">
        <v>338</v>
      </c>
      <c r="B93" s="281" t="s">
        <v>339</v>
      </c>
      <c r="C93" s="281" t="s">
        <v>213</v>
      </c>
      <c r="D93" s="289"/>
      <c r="E93" s="290"/>
    </row>
    <row r="94" spans="1:5" s="301" customFormat="1" ht="31.5" customHeight="1">
      <c r="A94" s="280" t="s">
        <v>340</v>
      </c>
      <c r="B94" s="281" t="s">
        <v>341</v>
      </c>
      <c r="C94" s="281" t="s">
        <v>213</v>
      </c>
      <c r="D94" s="285"/>
      <c r="E94" s="290"/>
    </row>
    <row r="95" spans="1:5" s="302" customFormat="1" ht="31.5" customHeight="1">
      <c r="A95" s="284" t="s">
        <v>342</v>
      </c>
      <c r="B95" s="281" t="s">
        <v>343</v>
      </c>
      <c r="C95" s="281" t="s">
        <v>211</v>
      </c>
      <c r="D95" s="289"/>
      <c r="E95" s="290"/>
    </row>
    <row r="96" spans="1:5" s="111" customFormat="1" ht="31.5" customHeight="1">
      <c r="A96" s="280" t="s">
        <v>344</v>
      </c>
      <c r="B96" s="281" t="s">
        <v>345</v>
      </c>
      <c r="C96" s="281" t="s">
        <v>211</v>
      </c>
      <c r="D96" s="289"/>
      <c r="E96" s="290"/>
    </row>
    <row r="97" spans="1:5" s="111" customFormat="1" ht="31.5" customHeight="1">
      <c r="A97" s="280" t="s">
        <v>346</v>
      </c>
      <c r="B97" s="281" t="s">
        <v>347</v>
      </c>
      <c r="C97" s="281" t="s">
        <v>213</v>
      </c>
      <c r="D97" s="289"/>
      <c r="E97" s="290"/>
    </row>
    <row r="98" spans="1:5" s="111" customFormat="1" ht="31.5" customHeight="1">
      <c r="A98" s="280" t="s">
        <v>348</v>
      </c>
      <c r="B98" s="281" t="s">
        <v>349</v>
      </c>
      <c r="C98" s="281" t="s">
        <v>213</v>
      </c>
      <c r="D98" s="289"/>
      <c r="E98" s="290"/>
    </row>
    <row r="99" spans="1:5" s="111" customFormat="1" ht="31.5" customHeight="1">
      <c r="A99" s="284" t="s">
        <v>350</v>
      </c>
      <c r="B99" s="281" t="s">
        <v>351</v>
      </c>
      <c r="C99" s="281" t="s">
        <v>211</v>
      </c>
      <c r="D99" s="289"/>
      <c r="E99" s="290"/>
    </row>
    <row r="100" spans="1:5" s="111" customFormat="1" ht="31.5" customHeight="1">
      <c r="A100" s="280" t="s">
        <v>352</v>
      </c>
      <c r="B100" s="281" t="s">
        <v>353</v>
      </c>
      <c r="C100" s="281" t="s">
        <v>213</v>
      </c>
      <c r="D100" s="289"/>
      <c r="E100" s="290"/>
    </row>
    <row r="101" spans="1:5" s="111" customFormat="1" ht="31.5" customHeight="1">
      <c r="A101" s="280" t="s">
        <v>354</v>
      </c>
      <c r="B101" s="281" t="s">
        <v>355</v>
      </c>
      <c r="C101" s="281" t="s">
        <v>213</v>
      </c>
      <c r="D101" s="289"/>
      <c r="E101" s="290"/>
    </row>
    <row r="102" spans="1:5" s="111" customFormat="1" ht="31.5" customHeight="1">
      <c r="A102" s="280" t="s">
        <v>356</v>
      </c>
      <c r="B102" s="281" t="s">
        <v>357</v>
      </c>
      <c r="C102" s="281" t="s">
        <v>213</v>
      </c>
      <c r="D102" s="289"/>
      <c r="E102" s="290"/>
    </row>
    <row r="103" spans="1:5" s="111" customFormat="1" ht="24" customHeight="1">
      <c r="A103" s="284" t="s">
        <v>358</v>
      </c>
      <c r="B103" s="281" t="s">
        <v>359</v>
      </c>
      <c r="C103" s="281" t="s">
        <v>211</v>
      </c>
      <c r="D103" s="289"/>
      <c r="E103" s="290"/>
    </row>
    <row r="104" spans="1:5" s="111" customFormat="1" ht="24" customHeight="1">
      <c r="A104" s="280" t="s">
        <v>360</v>
      </c>
      <c r="B104" s="281" t="s">
        <v>361</v>
      </c>
      <c r="C104" s="281" t="s">
        <v>213</v>
      </c>
      <c r="D104" s="289"/>
      <c r="E104" s="290"/>
    </row>
    <row r="105" spans="1:5" s="111" customFormat="1" ht="31.5" customHeight="1">
      <c r="A105" s="280" t="s">
        <v>362</v>
      </c>
      <c r="B105" s="281" t="s">
        <v>363</v>
      </c>
      <c r="C105" s="281" t="s">
        <v>213</v>
      </c>
      <c r="D105" s="289"/>
      <c r="E105" s="290"/>
    </row>
    <row r="106" spans="1:5" s="111" customFormat="1" ht="31.5" customHeight="1">
      <c r="A106" s="280" t="s">
        <v>364</v>
      </c>
      <c r="B106" s="281" t="s">
        <v>365</v>
      </c>
      <c r="C106" s="281" t="s">
        <v>213</v>
      </c>
      <c r="D106" s="289"/>
      <c r="E106" s="290"/>
    </row>
    <row r="107" spans="1:5" s="111" customFormat="1" ht="24" customHeight="1">
      <c r="A107" s="284" t="s">
        <v>366</v>
      </c>
      <c r="B107" s="281" t="s">
        <v>367</v>
      </c>
      <c r="C107" s="281" t="s">
        <v>211</v>
      </c>
      <c r="D107" s="289"/>
      <c r="E107" s="290"/>
    </row>
    <row r="108" spans="1:5" s="111" customFormat="1" ht="31.5" customHeight="1">
      <c r="A108" s="280" t="s">
        <v>368</v>
      </c>
      <c r="B108" s="281" t="s">
        <v>369</v>
      </c>
      <c r="C108" s="281" t="s">
        <v>213</v>
      </c>
      <c r="D108" s="289"/>
      <c r="E108" s="290"/>
    </row>
    <row r="109" spans="1:5" s="111" customFormat="1" ht="31.5" customHeight="1">
      <c r="A109" s="280" t="s">
        <v>370</v>
      </c>
      <c r="B109" s="281" t="s">
        <v>371</v>
      </c>
      <c r="C109" s="281" t="s">
        <v>213</v>
      </c>
      <c r="D109" s="289"/>
      <c r="E109" s="290"/>
    </row>
    <row r="110" spans="1:5" s="111" customFormat="1" ht="31.5" customHeight="1">
      <c r="A110" s="280" t="s">
        <v>372</v>
      </c>
      <c r="B110" s="281" t="s">
        <v>373</v>
      </c>
      <c r="C110" s="281" t="s">
        <v>213</v>
      </c>
      <c r="D110" s="289"/>
      <c r="E110" s="290"/>
    </row>
    <row r="111" spans="1:5" s="111" customFormat="1" ht="24" customHeight="1">
      <c r="A111" s="284" t="s">
        <v>374</v>
      </c>
      <c r="B111" s="281" t="s">
        <v>375</v>
      </c>
      <c r="C111" s="281" t="s">
        <v>213</v>
      </c>
      <c r="D111" s="287">
        <f>13292473122+300000000</f>
        <v>13592473122</v>
      </c>
      <c r="E111" s="288">
        <f>E76</f>
        <v>14589673911</v>
      </c>
    </row>
    <row r="112" spans="1:5" s="111" customFormat="1" ht="24" customHeight="1">
      <c r="A112" s="284" t="s">
        <v>376</v>
      </c>
      <c r="B112" s="281" t="s">
        <v>377</v>
      </c>
      <c r="C112" s="281" t="s">
        <v>213</v>
      </c>
      <c r="D112" s="289"/>
      <c r="E112" s="290"/>
    </row>
    <row r="113" spans="1:5" s="111" customFormat="1" ht="36.75" customHeight="1">
      <c r="A113" s="304" t="s">
        <v>378</v>
      </c>
      <c r="B113" s="305" t="s">
        <v>379</v>
      </c>
      <c r="C113" s="305" t="s">
        <v>213</v>
      </c>
      <c r="D113" s="320">
        <f>52809000+20000000</f>
        <v>72809000</v>
      </c>
      <c r="E113" s="321">
        <v>148840000</v>
      </c>
    </row>
    <row r="114" spans="1:5" s="111" customFormat="1" ht="24" customHeight="1">
      <c r="A114" s="276" t="s">
        <v>380</v>
      </c>
      <c r="B114" s="277" t="s">
        <v>381</v>
      </c>
      <c r="C114" s="277" t="s">
        <v>382</v>
      </c>
      <c r="D114" s="309"/>
      <c r="E114" s="310"/>
    </row>
    <row r="115" spans="1:5" s="111" customFormat="1" ht="24" customHeight="1">
      <c r="A115" s="280" t="s">
        <v>383</v>
      </c>
      <c r="B115" s="281" t="s">
        <v>384</v>
      </c>
      <c r="C115" s="281" t="s">
        <v>382</v>
      </c>
      <c r="D115" s="289"/>
      <c r="E115" s="290"/>
    </row>
    <row r="116" spans="1:5" s="111" customFormat="1" ht="24" customHeight="1">
      <c r="A116" s="280" t="s">
        <v>385</v>
      </c>
      <c r="B116" s="281" t="s">
        <v>386</v>
      </c>
      <c r="C116" s="281" t="s">
        <v>382</v>
      </c>
      <c r="D116" s="289"/>
      <c r="E116" s="290"/>
    </row>
    <row r="117" spans="1:5" s="111" customFormat="1" ht="24" customHeight="1">
      <c r="A117" s="284" t="s">
        <v>387</v>
      </c>
      <c r="B117" s="281" t="s">
        <v>388</v>
      </c>
      <c r="C117" s="281" t="s">
        <v>389</v>
      </c>
      <c r="D117" s="289"/>
      <c r="E117" s="290"/>
    </row>
    <row r="118" spans="1:5" s="111" customFormat="1" ht="31.5" customHeight="1">
      <c r="A118" s="280" t="s">
        <v>390</v>
      </c>
      <c r="B118" s="281" t="s">
        <v>391</v>
      </c>
      <c r="C118" s="281" t="s">
        <v>389</v>
      </c>
      <c r="D118" s="289"/>
      <c r="E118" s="290"/>
    </row>
    <row r="119" spans="1:5" s="301" customFormat="1" ht="31.5" customHeight="1">
      <c r="A119" s="280" t="s">
        <v>392</v>
      </c>
      <c r="B119" s="281" t="s">
        <v>393</v>
      </c>
      <c r="C119" s="281" t="s">
        <v>382</v>
      </c>
      <c r="D119" s="289"/>
      <c r="E119" s="290"/>
    </row>
    <row r="120" spans="1:5" s="302" customFormat="1" ht="31.5" customHeight="1">
      <c r="A120" s="280" t="s">
        <v>394</v>
      </c>
      <c r="B120" s="281" t="s">
        <v>395</v>
      </c>
      <c r="C120" s="281" t="s">
        <v>382</v>
      </c>
      <c r="D120" s="289"/>
      <c r="E120" s="290"/>
    </row>
    <row r="121" spans="1:5" s="111" customFormat="1" ht="31.5" customHeight="1">
      <c r="A121" s="280" t="s">
        <v>396</v>
      </c>
      <c r="B121" s="281" t="s">
        <v>397</v>
      </c>
      <c r="C121" s="281" t="s">
        <v>389</v>
      </c>
      <c r="D121" s="289"/>
      <c r="E121" s="290"/>
    </row>
    <row r="122" spans="1:5" s="111" customFormat="1" ht="31.5" customHeight="1">
      <c r="A122" s="280" t="s">
        <v>398</v>
      </c>
      <c r="B122" s="281" t="s">
        <v>399</v>
      </c>
      <c r="C122" s="281" t="s">
        <v>400</v>
      </c>
      <c r="D122" s="289"/>
      <c r="E122" s="290"/>
    </row>
    <row r="123" spans="1:5" s="111" customFormat="1" ht="31.5" customHeight="1">
      <c r="A123" s="280" t="s">
        <v>401</v>
      </c>
      <c r="B123" s="281" t="s">
        <v>402</v>
      </c>
      <c r="C123" s="281" t="s">
        <v>382</v>
      </c>
      <c r="D123" s="289"/>
      <c r="E123" s="290"/>
    </row>
    <row r="124" spans="1:5" s="111" customFormat="1" ht="31.5" customHeight="1">
      <c r="A124" s="280" t="s">
        <v>403</v>
      </c>
      <c r="B124" s="281" t="s">
        <v>404</v>
      </c>
      <c r="C124" s="281" t="s">
        <v>405</v>
      </c>
      <c r="D124" s="289"/>
      <c r="E124" s="290"/>
    </row>
    <row r="125" spans="1:5" s="111" customFormat="1" ht="31.5" customHeight="1">
      <c r="A125" s="280" t="s">
        <v>406</v>
      </c>
      <c r="B125" s="281" t="s">
        <v>407</v>
      </c>
      <c r="C125" s="281" t="s">
        <v>382</v>
      </c>
      <c r="D125" s="289"/>
      <c r="E125" s="290"/>
    </row>
    <row r="126" spans="1:5" s="111" customFormat="1" ht="31.5" customHeight="1">
      <c r="A126" s="280" t="s">
        <v>408</v>
      </c>
      <c r="B126" s="281" t="s">
        <v>409</v>
      </c>
      <c r="C126" s="281" t="s">
        <v>382</v>
      </c>
      <c r="D126" s="289"/>
      <c r="E126" s="290"/>
    </row>
    <row r="127" spans="1:5" s="111" customFormat="1" ht="24" customHeight="1">
      <c r="A127" s="284" t="s">
        <v>410</v>
      </c>
      <c r="B127" s="281" t="s">
        <v>411</v>
      </c>
      <c r="C127" s="281" t="s">
        <v>382</v>
      </c>
      <c r="D127" s="289"/>
      <c r="E127" s="290"/>
    </row>
    <row r="128" spans="1:5" s="111" customFormat="1" ht="24" customHeight="1">
      <c r="A128" s="280" t="s">
        <v>412</v>
      </c>
      <c r="B128" s="281" t="s">
        <v>413</v>
      </c>
      <c r="C128" s="281" t="s">
        <v>414</v>
      </c>
      <c r="D128" s="289"/>
      <c r="E128" s="290"/>
    </row>
    <row r="129" spans="1:5" s="111" customFormat="1" ht="24" customHeight="1">
      <c r="A129" s="280" t="s">
        <v>415</v>
      </c>
      <c r="B129" s="281" t="s">
        <v>416</v>
      </c>
      <c r="C129" s="281" t="s">
        <v>382</v>
      </c>
      <c r="D129" s="289"/>
      <c r="E129" s="290"/>
    </row>
    <row r="130" spans="1:5" s="111" customFormat="1" ht="24" customHeight="1">
      <c r="A130" s="291" t="s">
        <v>417</v>
      </c>
      <c r="B130" s="292" t="s">
        <v>418</v>
      </c>
      <c r="C130" s="292" t="s">
        <v>382</v>
      </c>
      <c r="D130" s="293"/>
      <c r="E130" s="294"/>
    </row>
    <row r="131" spans="1:3" s="111" customFormat="1" ht="15">
      <c r="A131" s="326"/>
      <c r="B131" s="181"/>
      <c r="C131" s="181"/>
    </row>
    <row r="132" spans="1:5" ht="21.75" customHeight="1">
      <c r="A132" s="256"/>
      <c r="C132" s="239" t="s">
        <v>419</v>
      </c>
      <c r="D132" s="239"/>
      <c r="E132" s="239"/>
    </row>
    <row r="133" spans="1:5" ht="21.75" customHeight="1">
      <c r="A133" s="327" t="s">
        <v>420</v>
      </c>
      <c r="C133" s="229" t="s">
        <v>15</v>
      </c>
      <c r="D133" s="229"/>
      <c r="E133" s="229"/>
    </row>
    <row r="134" spans="1:5" ht="21.75" customHeight="1">
      <c r="A134" s="327"/>
      <c r="C134" s="22"/>
      <c r="D134" s="88"/>
      <c r="E134" s="88"/>
    </row>
    <row r="135" spans="1:5" ht="21.75" customHeight="1">
      <c r="A135" s="327"/>
      <c r="C135" s="22"/>
      <c r="D135" s="88"/>
      <c r="E135" s="88"/>
    </row>
    <row r="136" spans="1:5" ht="21.75" customHeight="1">
      <c r="A136" s="327"/>
      <c r="C136" s="22"/>
      <c r="D136" s="88"/>
      <c r="E136" s="88"/>
    </row>
    <row r="137" spans="1:5" ht="16.5">
      <c r="A137" s="327"/>
      <c r="C137" s="22"/>
      <c r="D137" s="88"/>
      <c r="E137" s="88"/>
    </row>
    <row r="138" spans="1:5" ht="22.5" customHeight="1">
      <c r="A138" s="327" t="s">
        <v>421</v>
      </c>
      <c r="C138" s="229" t="s">
        <v>13</v>
      </c>
      <c r="D138" s="229"/>
      <c r="E138" s="229"/>
    </row>
    <row r="139" spans="3:5" ht="16.5">
      <c r="C139" s="26"/>
      <c r="D139" s="4"/>
      <c r="E139" s="4"/>
    </row>
  </sheetData>
  <mergeCells count="11">
    <mergeCell ref="C132:E132"/>
    <mergeCell ref="C133:E133"/>
    <mergeCell ref="C138:E138"/>
    <mergeCell ref="A7:E7"/>
    <mergeCell ref="A9:E9"/>
    <mergeCell ref="A11:E11"/>
    <mergeCell ref="A12:E12"/>
    <mergeCell ref="D1:E1"/>
    <mergeCell ref="A4:E4"/>
    <mergeCell ref="A5:E5"/>
    <mergeCell ref="A6:E6"/>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E139"/>
  <sheetViews>
    <sheetView workbookViewId="0" topLeftCell="A1">
      <selection activeCell="A1" sqref="A1:IV16384"/>
    </sheetView>
  </sheetViews>
  <sheetFormatPr defaultColWidth="9.140625" defaultRowHeight="12.75"/>
  <cols>
    <col min="1" max="1" width="42.00390625" style="33" customWidth="1"/>
    <col min="2" max="2" width="9.8515625" style="253" customWidth="1"/>
    <col min="3" max="3" width="13.28125" style="253" customWidth="1"/>
    <col min="4" max="4" width="19.8515625" style="33" customWidth="1"/>
    <col min="5" max="5" width="18.8515625" style="33" customWidth="1"/>
    <col min="6" max="16384" width="9.140625" style="33" customWidth="1"/>
  </cols>
  <sheetData>
    <row r="1" spans="1:5" ht="16.5">
      <c r="A1" s="252" t="s">
        <v>42</v>
      </c>
      <c r="D1" s="254" t="s">
        <v>197</v>
      </c>
      <c r="E1" s="254"/>
    </row>
    <row r="2" ht="33">
      <c r="A2" s="255" t="s">
        <v>198</v>
      </c>
    </row>
    <row r="3" spans="1:4" ht="19.5" customHeight="1">
      <c r="A3" s="256"/>
      <c r="D3" s="257"/>
    </row>
    <row r="4" spans="1:5" s="259" customFormat="1" ht="18.75">
      <c r="A4" s="258" t="s">
        <v>199</v>
      </c>
      <c r="B4" s="258"/>
      <c r="C4" s="258"/>
      <c r="D4" s="258"/>
      <c r="E4" s="258"/>
    </row>
    <row r="5" spans="1:5" s="259" customFormat="1" ht="18.75">
      <c r="A5" s="260" t="s">
        <v>200</v>
      </c>
      <c r="B5" s="260"/>
      <c r="C5" s="260"/>
      <c r="D5" s="260"/>
      <c r="E5" s="260"/>
    </row>
    <row r="6" spans="1:5" s="262" customFormat="1" ht="18.75">
      <c r="A6" s="261" t="s">
        <v>422</v>
      </c>
      <c r="B6" s="261"/>
      <c r="C6" s="261"/>
      <c r="D6" s="261"/>
      <c r="E6" s="261"/>
    </row>
    <row r="7" spans="1:5" s="264" customFormat="1" ht="21" customHeight="1">
      <c r="A7" s="263" t="s">
        <v>202</v>
      </c>
      <c r="B7" s="263"/>
      <c r="C7" s="263"/>
      <c r="D7" s="263"/>
      <c r="E7" s="263"/>
    </row>
    <row r="8" spans="1:5" s="262" customFormat="1" ht="12.75" customHeight="1">
      <c r="A8" s="265"/>
      <c r="B8" s="265"/>
      <c r="C8" s="265"/>
      <c r="D8" s="265"/>
      <c r="E8" s="265"/>
    </row>
    <row r="9" spans="1:5" s="267" customFormat="1" ht="17.25" customHeight="1">
      <c r="A9" s="266" t="s">
        <v>55</v>
      </c>
      <c r="B9" s="266"/>
      <c r="C9" s="266"/>
      <c r="D9" s="266"/>
      <c r="E9" s="266"/>
    </row>
    <row r="10" spans="1:5" s="267" customFormat="1" ht="15" customHeight="1">
      <c r="A10" s="268"/>
      <c r="B10" s="268"/>
      <c r="C10" s="268"/>
      <c r="D10" s="268"/>
      <c r="E10" s="268"/>
    </row>
    <row r="11" spans="1:5" s="267" customFormat="1" ht="44.25" customHeight="1">
      <c r="A11" s="269" t="s">
        <v>423</v>
      </c>
      <c r="B11" s="270"/>
      <c r="C11" s="270"/>
      <c r="D11" s="270"/>
      <c r="E11" s="270"/>
    </row>
    <row r="12" spans="1:5" s="267" customFormat="1" ht="36.75" customHeight="1">
      <c r="A12" s="269" t="s">
        <v>424</v>
      </c>
      <c r="B12" s="269"/>
      <c r="C12" s="269"/>
      <c r="D12" s="269"/>
      <c r="E12" s="269"/>
    </row>
    <row r="13" spans="1:3" s="273" customFormat="1" ht="8.25" customHeight="1">
      <c r="A13" s="271"/>
      <c r="B13" s="272"/>
      <c r="C13" s="272"/>
    </row>
    <row r="14" spans="1:5" s="123" customFormat="1" ht="49.5" customHeight="1">
      <c r="A14" s="328" t="s">
        <v>205</v>
      </c>
      <c r="B14" s="328" t="s">
        <v>206</v>
      </c>
      <c r="C14" s="328" t="s">
        <v>207</v>
      </c>
      <c r="D14" s="328" t="s">
        <v>425</v>
      </c>
      <c r="E14" s="329" t="s">
        <v>426</v>
      </c>
    </row>
    <row r="15" spans="1:5" s="111" customFormat="1" ht="24" customHeight="1">
      <c r="A15" s="330" t="s">
        <v>210</v>
      </c>
      <c r="B15" s="296">
        <v>110</v>
      </c>
      <c r="C15" s="296" t="s">
        <v>211</v>
      </c>
      <c r="D15" s="295"/>
      <c r="E15" s="331"/>
    </row>
    <row r="16" spans="1:5" s="111" customFormat="1" ht="24" customHeight="1">
      <c r="A16" s="280" t="s">
        <v>212</v>
      </c>
      <c r="B16" s="281">
        <v>111</v>
      </c>
      <c r="C16" s="281" t="s">
        <v>213</v>
      </c>
      <c r="D16" s="280">
        <v>0</v>
      </c>
      <c r="E16" s="332"/>
    </row>
    <row r="17" spans="1:5" s="111" customFormat="1" ht="24" customHeight="1">
      <c r="A17" s="280" t="s">
        <v>214</v>
      </c>
      <c r="B17" s="281">
        <v>112</v>
      </c>
      <c r="C17" s="281" t="s">
        <v>213</v>
      </c>
      <c r="D17" s="280">
        <v>0</v>
      </c>
      <c r="E17" s="332"/>
    </row>
    <row r="18" spans="1:5" s="111" customFormat="1" ht="24" customHeight="1">
      <c r="A18" s="284" t="s">
        <v>215</v>
      </c>
      <c r="B18" s="281">
        <v>120</v>
      </c>
      <c r="C18" s="281" t="s">
        <v>211</v>
      </c>
      <c r="D18" s="280"/>
      <c r="E18" s="332"/>
    </row>
    <row r="19" spans="1:5" s="111" customFormat="1" ht="24" customHeight="1">
      <c r="A19" s="280" t="s">
        <v>216</v>
      </c>
      <c r="B19" s="281">
        <v>121</v>
      </c>
      <c r="C19" s="281" t="s">
        <v>211</v>
      </c>
      <c r="D19" s="333">
        <v>2114423670</v>
      </c>
      <c r="E19" s="334">
        <v>1885000000</v>
      </c>
    </row>
    <row r="20" spans="1:5" s="111" customFormat="1" ht="24" customHeight="1">
      <c r="A20" s="280" t="s">
        <v>217</v>
      </c>
      <c r="B20" s="281">
        <v>122</v>
      </c>
      <c r="C20" s="281" t="s">
        <v>211</v>
      </c>
      <c r="D20" s="333">
        <v>900000000</v>
      </c>
      <c r="E20" s="334">
        <v>950000000</v>
      </c>
    </row>
    <row r="21" spans="1:5" s="111" customFormat="1" ht="24" customHeight="1">
      <c r="A21" s="284" t="s">
        <v>218</v>
      </c>
      <c r="B21" s="281">
        <v>130</v>
      </c>
      <c r="C21" s="281" t="s">
        <v>211</v>
      </c>
      <c r="D21" s="333"/>
      <c r="E21" s="334"/>
    </row>
    <row r="22" spans="1:5" s="111" customFormat="1" ht="24" customHeight="1">
      <c r="A22" s="280" t="s">
        <v>216</v>
      </c>
      <c r="B22" s="281">
        <v>131</v>
      </c>
      <c r="C22" s="281" t="s">
        <v>211</v>
      </c>
      <c r="D22" s="333"/>
      <c r="E22" s="334"/>
    </row>
    <row r="23" spans="1:5" s="111" customFormat="1" ht="24" customHeight="1">
      <c r="A23" s="280" t="s">
        <v>219</v>
      </c>
      <c r="B23" s="281">
        <v>132</v>
      </c>
      <c r="C23" s="281" t="s">
        <v>211</v>
      </c>
      <c r="D23" s="333"/>
      <c r="E23" s="334"/>
    </row>
    <row r="24" spans="1:5" s="111" customFormat="1" ht="24" customHeight="1">
      <c r="A24" s="284" t="s">
        <v>220</v>
      </c>
      <c r="B24" s="281">
        <v>140</v>
      </c>
      <c r="C24" s="281" t="s">
        <v>211</v>
      </c>
      <c r="D24" s="333"/>
      <c r="E24" s="334"/>
    </row>
    <row r="25" spans="1:5" s="111" customFormat="1" ht="24" customHeight="1">
      <c r="A25" s="280" t="s">
        <v>221</v>
      </c>
      <c r="B25" s="281">
        <v>141</v>
      </c>
      <c r="C25" s="281" t="s">
        <v>211</v>
      </c>
      <c r="D25" s="333"/>
      <c r="E25" s="334"/>
    </row>
    <row r="26" spans="1:5" s="111" customFormat="1" ht="34.5" customHeight="1">
      <c r="A26" s="280" t="s">
        <v>222</v>
      </c>
      <c r="B26" s="281">
        <v>142</v>
      </c>
      <c r="C26" s="281" t="s">
        <v>211</v>
      </c>
      <c r="D26" s="333"/>
      <c r="E26" s="334"/>
    </row>
    <row r="27" spans="1:5" s="111" customFormat="1" ht="24" customHeight="1">
      <c r="A27" s="280" t="s">
        <v>223</v>
      </c>
      <c r="B27" s="281">
        <v>143</v>
      </c>
      <c r="C27" s="281" t="s">
        <v>211</v>
      </c>
      <c r="D27" s="280"/>
      <c r="E27" s="332"/>
    </row>
    <row r="28" spans="1:5" s="111" customFormat="1" ht="24" customHeight="1">
      <c r="A28" s="280" t="s">
        <v>224</v>
      </c>
      <c r="B28" s="281">
        <v>144</v>
      </c>
      <c r="C28" s="281" t="s">
        <v>211</v>
      </c>
      <c r="D28" s="280"/>
      <c r="E28" s="332"/>
    </row>
    <row r="29" spans="1:5" s="111" customFormat="1" ht="24" customHeight="1">
      <c r="A29" s="284" t="s">
        <v>225</v>
      </c>
      <c r="B29" s="281">
        <v>150</v>
      </c>
      <c r="C29" s="281" t="s">
        <v>211</v>
      </c>
      <c r="D29" s="280"/>
      <c r="E29" s="332"/>
    </row>
    <row r="30" spans="1:5" s="111" customFormat="1" ht="24" customHeight="1">
      <c r="A30" s="280" t="s">
        <v>226</v>
      </c>
      <c r="B30" s="281">
        <v>151</v>
      </c>
      <c r="C30" s="281" t="s">
        <v>211</v>
      </c>
      <c r="D30" s="280"/>
      <c r="E30" s="332"/>
    </row>
    <row r="31" spans="1:5" s="111" customFormat="1" ht="24" customHeight="1">
      <c r="A31" s="280" t="s">
        <v>227</v>
      </c>
      <c r="B31" s="281">
        <v>152</v>
      </c>
      <c r="C31" s="281" t="s">
        <v>211</v>
      </c>
      <c r="D31" s="280"/>
      <c r="E31" s="332"/>
    </row>
    <row r="32" spans="1:5" s="111" customFormat="1" ht="24" customHeight="1">
      <c r="A32" s="291" t="s">
        <v>228</v>
      </c>
      <c r="B32" s="292">
        <v>153</v>
      </c>
      <c r="C32" s="292" t="s">
        <v>211</v>
      </c>
      <c r="D32" s="291"/>
      <c r="E32" s="335"/>
    </row>
    <row r="33" spans="1:5" s="111" customFormat="1" ht="31.5" customHeight="1">
      <c r="A33" s="295" t="s">
        <v>229</v>
      </c>
      <c r="B33" s="296">
        <v>154</v>
      </c>
      <c r="C33" s="296" t="s">
        <v>211</v>
      </c>
      <c r="D33" s="295"/>
      <c r="E33" s="331"/>
    </row>
    <row r="34" spans="1:5" s="111" customFormat="1" ht="24" customHeight="1">
      <c r="A34" s="280" t="s">
        <v>230</v>
      </c>
      <c r="B34" s="281">
        <v>155</v>
      </c>
      <c r="C34" s="281" t="s">
        <v>211</v>
      </c>
      <c r="D34" s="280"/>
      <c r="E34" s="332"/>
    </row>
    <row r="35" spans="1:5" s="111" customFormat="1" ht="24" customHeight="1">
      <c r="A35" s="284" t="s">
        <v>231</v>
      </c>
      <c r="B35" s="281">
        <v>200</v>
      </c>
      <c r="C35" s="281" t="s">
        <v>211</v>
      </c>
      <c r="D35" s="280"/>
      <c r="E35" s="332"/>
    </row>
    <row r="36" spans="1:5" s="111" customFormat="1" ht="31.5" customHeight="1">
      <c r="A36" s="280" t="s">
        <v>232</v>
      </c>
      <c r="B36" s="281">
        <v>210</v>
      </c>
      <c r="C36" s="281" t="s">
        <v>213</v>
      </c>
      <c r="D36" s="333">
        <v>223881161302</v>
      </c>
      <c r="E36" s="333">
        <v>200956344302</v>
      </c>
    </row>
    <row r="37" spans="1:5" s="301" customFormat="1" ht="31.5" customHeight="1">
      <c r="A37" s="280" t="s">
        <v>233</v>
      </c>
      <c r="B37" s="281">
        <v>220</v>
      </c>
      <c r="C37" s="281" t="s">
        <v>213</v>
      </c>
      <c r="D37" s="280"/>
      <c r="E37" s="332"/>
    </row>
    <row r="38" spans="1:5" s="302" customFormat="1" ht="31.5" customHeight="1">
      <c r="A38" s="280" t="s">
        <v>234</v>
      </c>
      <c r="B38" s="281">
        <v>230</v>
      </c>
      <c r="C38" s="281" t="s">
        <v>213</v>
      </c>
      <c r="D38" s="280"/>
      <c r="E38" s="332"/>
    </row>
    <row r="39" spans="1:5" s="111" customFormat="1" ht="24" customHeight="1">
      <c r="A39" s="280" t="s">
        <v>235</v>
      </c>
      <c r="B39" s="281">
        <v>240</v>
      </c>
      <c r="C39" s="281" t="s">
        <v>213</v>
      </c>
      <c r="D39" s="280"/>
      <c r="E39" s="332"/>
    </row>
    <row r="40" spans="1:5" s="111" customFormat="1" ht="31.5" customHeight="1">
      <c r="A40" s="280" t="s">
        <v>236</v>
      </c>
      <c r="B40" s="281">
        <v>250</v>
      </c>
      <c r="C40" s="281" t="s">
        <v>213</v>
      </c>
      <c r="D40" s="280"/>
      <c r="E40" s="332"/>
    </row>
    <row r="41" spans="1:5" s="111" customFormat="1" ht="31.5" customHeight="1">
      <c r="A41" s="280" t="s">
        <v>237</v>
      </c>
      <c r="B41" s="281">
        <v>260</v>
      </c>
      <c r="C41" s="281" t="s">
        <v>213</v>
      </c>
      <c r="D41" s="280"/>
      <c r="E41" s="332"/>
    </row>
    <row r="42" spans="1:5" s="111" customFormat="1" ht="24" customHeight="1">
      <c r="A42" s="284" t="s">
        <v>238</v>
      </c>
      <c r="B42" s="281">
        <v>300</v>
      </c>
      <c r="C42" s="281" t="s">
        <v>213</v>
      </c>
      <c r="D42" s="280"/>
      <c r="E42" s="332"/>
    </row>
    <row r="43" spans="1:5" s="111" customFormat="1" ht="28.5" customHeight="1">
      <c r="A43" s="284" t="s">
        <v>239</v>
      </c>
      <c r="B43" s="281">
        <v>310</v>
      </c>
      <c r="C43" s="281" t="s">
        <v>213</v>
      </c>
      <c r="D43" s="280"/>
      <c r="E43" s="332"/>
    </row>
    <row r="44" spans="1:5" s="111" customFormat="1" ht="24" customHeight="1">
      <c r="A44" s="284" t="s">
        <v>240</v>
      </c>
      <c r="B44" s="281" t="s">
        <v>241</v>
      </c>
      <c r="C44" s="281"/>
      <c r="D44" s="280"/>
      <c r="E44" s="332"/>
    </row>
    <row r="45" spans="1:5" s="111" customFormat="1" ht="24" customHeight="1">
      <c r="A45" s="280" t="s">
        <v>242</v>
      </c>
      <c r="B45" s="281" t="s">
        <v>243</v>
      </c>
      <c r="C45" s="281" t="s">
        <v>213</v>
      </c>
      <c r="D45" s="333">
        <v>7747636</v>
      </c>
      <c r="E45" s="334">
        <v>1927800</v>
      </c>
    </row>
    <row r="46" spans="1:5" s="111" customFormat="1" ht="24" customHeight="1">
      <c r="A46" s="280" t="s">
        <v>244</v>
      </c>
      <c r="B46" s="281" t="s">
        <v>245</v>
      </c>
      <c r="C46" s="281" t="s">
        <v>213</v>
      </c>
      <c r="D46" s="333">
        <v>7747636</v>
      </c>
      <c r="E46" s="334">
        <v>5104800</v>
      </c>
    </row>
    <row r="47" spans="1:5" s="111" customFormat="1" ht="24" customHeight="1">
      <c r="A47" s="284" t="s">
        <v>246</v>
      </c>
      <c r="B47" s="281" t="s">
        <v>247</v>
      </c>
      <c r="C47" s="281"/>
      <c r="D47" s="333"/>
      <c r="E47" s="334"/>
    </row>
    <row r="48" spans="1:5" s="111" customFormat="1" ht="24" customHeight="1">
      <c r="A48" s="280" t="s">
        <v>248</v>
      </c>
      <c r="B48" s="281">
        <v>315</v>
      </c>
      <c r="C48" s="281" t="s">
        <v>213</v>
      </c>
      <c r="D48" s="333"/>
      <c r="E48" s="334"/>
    </row>
    <row r="49" spans="1:5" s="111" customFormat="1" ht="24" customHeight="1">
      <c r="A49" s="280" t="s">
        <v>249</v>
      </c>
      <c r="B49" s="281" t="s">
        <v>250</v>
      </c>
      <c r="C49" s="281" t="s">
        <v>213</v>
      </c>
      <c r="D49" s="333"/>
      <c r="E49" s="334"/>
    </row>
    <row r="50" spans="1:5" s="111" customFormat="1" ht="24" customHeight="1">
      <c r="A50" s="284" t="s">
        <v>251</v>
      </c>
      <c r="B50" s="281" t="s">
        <v>252</v>
      </c>
      <c r="C50" s="281"/>
      <c r="D50" s="280"/>
      <c r="E50" s="332"/>
    </row>
    <row r="51" spans="1:5" s="111" customFormat="1" ht="24" customHeight="1">
      <c r="A51" s="280" t="s">
        <v>253</v>
      </c>
      <c r="B51" s="281" t="s">
        <v>254</v>
      </c>
      <c r="C51" s="281" t="s">
        <v>213</v>
      </c>
      <c r="D51" s="333">
        <v>0</v>
      </c>
      <c r="E51" s="334">
        <v>2053600</v>
      </c>
    </row>
    <row r="52" spans="1:5" s="111" customFormat="1" ht="24" customHeight="1">
      <c r="A52" s="280" t="s">
        <v>255</v>
      </c>
      <c r="B52" s="281" t="s">
        <v>256</v>
      </c>
      <c r="C52" s="281" t="s">
        <v>213</v>
      </c>
      <c r="D52" s="333">
        <v>2053600</v>
      </c>
      <c r="E52" s="334">
        <v>7431000</v>
      </c>
    </row>
    <row r="53" spans="1:5" s="111" customFormat="1" ht="24" customHeight="1">
      <c r="A53" s="284" t="s">
        <v>257</v>
      </c>
      <c r="B53" s="281" t="s">
        <v>258</v>
      </c>
      <c r="C53" s="281"/>
      <c r="D53" s="280"/>
      <c r="E53" s="332"/>
    </row>
    <row r="54" spans="1:5" s="111" customFormat="1" ht="24" customHeight="1">
      <c r="A54" s="280" t="s">
        <v>259</v>
      </c>
      <c r="B54" s="281" t="s">
        <v>260</v>
      </c>
      <c r="C54" s="281" t="s">
        <v>261</v>
      </c>
      <c r="D54" s="333">
        <v>29811538</v>
      </c>
      <c r="E54" s="334">
        <v>72406037</v>
      </c>
    </row>
    <row r="55" spans="1:5" s="111" customFormat="1" ht="24" customHeight="1">
      <c r="A55" s="280" t="s">
        <v>262</v>
      </c>
      <c r="B55" s="281">
        <v>322</v>
      </c>
      <c r="C55" s="281" t="s">
        <v>213</v>
      </c>
      <c r="D55" s="333">
        <f>D54</f>
        <v>29811538</v>
      </c>
      <c r="E55" s="334">
        <v>79406037</v>
      </c>
    </row>
    <row r="56" spans="1:5" s="111" customFormat="1" ht="24" customHeight="1">
      <c r="A56" s="284" t="s">
        <v>263</v>
      </c>
      <c r="B56" s="281">
        <v>330</v>
      </c>
      <c r="C56" s="281" t="s">
        <v>213</v>
      </c>
      <c r="D56" s="333"/>
      <c r="E56" s="334"/>
    </row>
    <row r="57" spans="1:5" s="111" customFormat="1" ht="24" customHeight="1">
      <c r="A57" s="284" t="s">
        <v>264</v>
      </c>
      <c r="B57" s="281">
        <v>331</v>
      </c>
      <c r="C57" s="281"/>
      <c r="D57" s="333"/>
      <c r="E57" s="334"/>
    </row>
    <row r="58" spans="1:5" s="111" customFormat="1" ht="24" customHeight="1">
      <c r="A58" s="280" t="s">
        <v>265</v>
      </c>
      <c r="B58" s="281" t="s">
        <v>266</v>
      </c>
      <c r="C58" s="281" t="s">
        <v>213</v>
      </c>
      <c r="D58" s="333"/>
      <c r="E58" s="332"/>
    </row>
    <row r="59" spans="1:5" s="111" customFormat="1" ht="24" customHeight="1">
      <c r="A59" s="280" t="s">
        <v>267</v>
      </c>
      <c r="B59" s="281" t="s">
        <v>268</v>
      </c>
      <c r="C59" s="281" t="s">
        <v>213</v>
      </c>
      <c r="D59" s="280"/>
      <c r="E59" s="332"/>
    </row>
    <row r="60" spans="1:5" s="111" customFormat="1" ht="24" customHeight="1">
      <c r="A60" s="304" t="s">
        <v>269</v>
      </c>
      <c r="B60" s="305" t="s">
        <v>270</v>
      </c>
      <c r="C60" s="305"/>
      <c r="D60" s="319"/>
      <c r="E60" s="336"/>
    </row>
    <row r="61" spans="1:5" s="111" customFormat="1" ht="24" customHeight="1">
      <c r="A61" s="308" t="s">
        <v>271</v>
      </c>
      <c r="B61" s="277" t="s">
        <v>272</v>
      </c>
      <c r="C61" s="277" t="s">
        <v>213</v>
      </c>
      <c r="D61" s="308"/>
      <c r="E61" s="337"/>
    </row>
    <row r="62" spans="1:5" s="111" customFormat="1" ht="24" customHeight="1">
      <c r="A62" s="280" t="s">
        <v>273</v>
      </c>
      <c r="B62" s="281">
        <v>336</v>
      </c>
      <c r="C62" s="281" t="s">
        <v>213</v>
      </c>
      <c r="D62" s="280"/>
      <c r="E62" s="332"/>
    </row>
    <row r="63" spans="1:5" s="111" customFormat="1" ht="24" customHeight="1">
      <c r="A63" s="284" t="s">
        <v>274</v>
      </c>
      <c r="B63" s="281" t="s">
        <v>275</v>
      </c>
      <c r="C63" s="281"/>
      <c r="D63" s="280"/>
      <c r="E63" s="332"/>
    </row>
    <row r="64" spans="1:5" s="111" customFormat="1" ht="24" customHeight="1">
      <c r="A64" s="280" t="s">
        <v>276</v>
      </c>
      <c r="B64" s="281" t="s">
        <v>277</v>
      </c>
      <c r="C64" s="281" t="s">
        <v>213</v>
      </c>
      <c r="D64" s="280"/>
      <c r="E64" s="332"/>
    </row>
    <row r="65" spans="1:5" s="111" customFormat="1" ht="24" customHeight="1">
      <c r="A65" s="280" t="s">
        <v>278</v>
      </c>
      <c r="B65" s="281">
        <v>339</v>
      </c>
      <c r="C65" s="281" t="s">
        <v>213</v>
      </c>
      <c r="D65" s="280"/>
      <c r="E65" s="332"/>
    </row>
    <row r="66" spans="1:5" s="301" customFormat="1" ht="24" customHeight="1">
      <c r="A66" s="284" t="s">
        <v>279</v>
      </c>
      <c r="B66" s="281" t="s">
        <v>280</v>
      </c>
      <c r="C66" s="281"/>
      <c r="D66" s="280"/>
      <c r="E66" s="332"/>
    </row>
    <row r="67" spans="1:5" s="302" customFormat="1" ht="24" customHeight="1">
      <c r="A67" s="280" t="s">
        <v>281</v>
      </c>
      <c r="B67" s="281" t="s">
        <v>282</v>
      </c>
      <c r="C67" s="281" t="s">
        <v>213</v>
      </c>
      <c r="D67" s="280"/>
      <c r="E67" s="332"/>
    </row>
    <row r="68" spans="1:5" s="111" customFormat="1" ht="24" customHeight="1">
      <c r="A68" s="280" t="s">
        <v>283</v>
      </c>
      <c r="B68" s="281" t="s">
        <v>284</v>
      </c>
      <c r="C68" s="281" t="s">
        <v>213</v>
      </c>
      <c r="D68" s="280"/>
      <c r="E68" s="332"/>
    </row>
    <row r="69" spans="1:5" s="111" customFormat="1" ht="24" customHeight="1">
      <c r="A69" s="284" t="s">
        <v>285</v>
      </c>
      <c r="B69" s="281">
        <v>343</v>
      </c>
      <c r="C69" s="281"/>
      <c r="D69" s="280"/>
      <c r="E69" s="332"/>
    </row>
    <row r="70" spans="1:5" s="111" customFormat="1" ht="24" customHeight="1">
      <c r="A70" s="280" t="s">
        <v>286</v>
      </c>
      <c r="B70" s="281" t="s">
        <v>287</v>
      </c>
      <c r="C70" s="281" t="s">
        <v>213</v>
      </c>
      <c r="D70" s="280"/>
      <c r="E70" s="332"/>
    </row>
    <row r="71" spans="1:5" s="111" customFormat="1" ht="24" customHeight="1">
      <c r="A71" s="280" t="s">
        <v>288</v>
      </c>
      <c r="B71" s="281" t="s">
        <v>289</v>
      </c>
      <c r="C71" s="281" t="s">
        <v>213</v>
      </c>
      <c r="D71" s="280"/>
      <c r="E71" s="332"/>
    </row>
    <row r="72" spans="1:5" s="111" customFormat="1" ht="27.75" customHeight="1">
      <c r="A72" s="284" t="s">
        <v>290</v>
      </c>
      <c r="B72" s="281" t="s">
        <v>291</v>
      </c>
      <c r="C72" s="281"/>
      <c r="D72" s="280"/>
      <c r="E72" s="332"/>
    </row>
    <row r="73" spans="1:5" s="111" customFormat="1" ht="24" customHeight="1">
      <c r="A73" s="280" t="s">
        <v>292</v>
      </c>
      <c r="B73" s="281" t="s">
        <v>293</v>
      </c>
      <c r="C73" s="281" t="s">
        <v>213</v>
      </c>
      <c r="D73" s="280"/>
      <c r="E73" s="332"/>
    </row>
    <row r="74" spans="1:5" s="111" customFormat="1" ht="24" customHeight="1">
      <c r="A74" s="280" t="s">
        <v>294</v>
      </c>
      <c r="B74" s="281" t="s">
        <v>295</v>
      </c>
      <c r="C74" s="281" t="s">
        <v>213</v>
      </c>
      <c r="D74" s="280"/>
      <c r="E74" s="332"/>
    </row>
    <row r="75" spans="1:5" s="111" customFormat="1" ht="31.5" customHeight="1">
      <c r="A75" s="284" t="s">
        <v>296</v>
      </c>
      <c r="B75" s="281" t="s">
        <v>297</v>
      </c>
      <c r="C75" s="281" t="s">
        <v>211</v>
      </c>
      <c r="D75" s="280"/>
      <c r="E75" s="332"/>
    </row>
    <row r="76" spans="1:5" s="111" customFormat="1" ht="38.25" customHeight="1">
      <c r="A76" s="284" t="s">
        <v>298</v>
      </c>
      <c r="B76" s="281" t="s">
        <v>299</v>
      </c>
      <c r="C76" s="281" t="s">
        <v>213</v>
      </c>
      <c r="D76" s="333">
        <v>3361855584</v>
      </c>
      <c r="E76" s="334"/>
    </row>
    <row r="77" spans="1:5" s="111" customFormat="1" ht="24" customHeight="1">
      <c r="A77" s="284" t="s">
        <v>300</v>
      </c>
      <c r="B77" s="281" t="s">
        <v>301</v>
      </c>
      <c r="C77" s="281"/>
      <c r="D77" s="333"/>
      <c r="E77" s="334"/>
    </row>
    <row r="78" spans="1:5" s="111" customFormat="1" ht="24" customHeight="1">
      <c r="A78" s="284" t="s">
        <v>302</v>
      </c>
      <c r="B78" s="281" t="s">
        <v>303</v>
      </c>
      <c r="C78" s="281" t="s">
        <v>304</v>
      </c>
      <c r="D78" s="333"/>
      <c r="E78" s="334"/>
    </row>
    <row r="79" spans="1:5" s="111" customFormat="1" ht="24" customHeight="1">
      <c r="A79" s="280" t="s">
        <v>306</v>
      </c>
      <c r="B79" s="281" t="s">
        <v>307</v>
      </c>
      <c r="C79" s="281" t="s">
        <v>304</v>
      </c>
      <c r="D79" s="333"/>
      <c r="E79" s="334"/>
    </row>
    <row r="80" spans="1:5" s="111" customFormat="1" ht="35.25" customHeight="1">
      <c r="A80" s="280" t="s">
        <v>309</v>
      </c>
      <c r="B80" s="281" t="s">
        <v>310</v>
      </c>
      <c r="C80" s="281" t="s">
        <v>304</v>
      </c>
      <c r="D80" s="333"/>
      <c r="E80" s="334"/>
    </row>
    <row r="81" spans="1:5" s="111" customFormat="1" ht="31.5" customHeight="1">
      <c r="A81" s="284" t="s">
        <v>312</v>
      </c>
      <c r="B81" s="281" t="s">
        <v>313</v>
      </c>
      <c r="C81" s="281"/>
      <c r="D81" s="333"/>
      <c r="E81" s="334"/>
    </row>
    <row r="82" spans="1:5" s="111" customFormat="1" ht="24" customHeight="1">
      <c r="A82" s="280" t="s">
        <v>314</v>
      </c>
      <c r="B82" s="281" t="s">
        <v>315</v>
      </c>
      <c r="C82" s="281" t="s">
        <v>213</v>
      </c>
      <c r="D82" s="333"/>
      <c r="E82" s="334"/>
    </row>
    <row r="83" spans="1:5" s="111" customFormat="1" ht="24" customHeight="1">
      <c r="A83" s="280" t="s">
        <v>316</v>
      </c>
      <c r="B83" s="281" t="s">
        <v>317</v>
      </c>
      <c r="C83" s="281" t="s">
        <v>213</v>
      </c>
      <c r="D83" s="333"/>
      <c r="E83" s="334"/>
    </row>
    <row r="84" spans="1:5" s="111" customFormat="1" ht="24" customHeight="1">
      <c r="A84" s="280" t="s">
        <v>318</v>
      </c>
      <c r="B84" s="281" t="s">
        <v>319</v>
      </c>
      <c r="C84" s="281" t="s">
        <v>213</v>
      </c>
      <c r="D84" s="333"/>
      <c r="E84" s="334"/>
    </row>
    <row r="85" spans="1:5" s="111" customFormat="1" ht="24" customHeight="1">
      <c r="A85" s="284" t="s">
        <v>320</v>
      </c>
      <c r="B85" s="281" t="s">
        <v>321</v>
      </c>
      <c r="C85" s="281"/>
      <c r="D85" s="333"/>
      <c r="E85" s="334"/>
    </row>
    <row r="86" spans="1:5" s="111" customFormat="1" ht="24" customHeight="1">
      <c r="A86" s="280" t="s">
        <v>324</v>
      </c>
      <c r="B86" s="281" t="s">
        <v>325</v>
      </c>
      <c r="C86" s="281" t="s">
        <v>304</v>
      </c>
      <c r="D86" s="333"/>
      <c r="E86" s="334"/>
    </row>
    <row r="87" spans="1:5" s="111" customFormat="1" ht="24" customHeight="1">
      <c r="A87" s="284" t="s">
        <v>326</v>
      </c>
      <c r="B87" s="281" t="s">
        <v>327</v>
      </c>
      <c r="C87" s="281"/>
      <c r="D87" s="333"/>
      <c r="E87" s="334"/>
    </row>
    <row r="88" spans="1:5" s="111" customFormat="1" ht="24" customHeight="1">
      <c r="A88" s="319" t="s">
        <v>328</v>
      </c>
      <c r="B88" s="305" t="s">
        <v>329</v>
      </c>
      <c r="C88" s="305" t="s">
        <v>213</v>
      </c>
      <c r="D88" s="338"/>
      <c r="E88" s="339"/>
    </row>
    <row r="89" spans="1:5" s="111" customFormat="1" ht="24" customHeight="1">
      <c r="A89" s="308" t="s">
        <v>330</v>
      </c>
      <c r="B89" s="277" t="s">
        <v>331</v>
      </c>
      <c r="C89" s="277" t="s">
        <v>213</v>
      </c>
      <c r="D89" s="340"/>
      <c r="E89" s="341"/>
    </row>
    <row r="90" spans="1:5" s="111" customFormat="1" ht="24" customHeight="1">
      <c r="A90" s="280" t="s">
        <v>332</v>
      </c>
      <c r="B90" s="281" t="s">
        <v>333</v>
      </c>
      <c r="C90" s="281" t="s">
        <v>213</v>
      </c>
      <c r="D90" s="333"/>
      <c r="E90" s="334"/>
    </row>
    <row r="91" spans="1:5" s="111" customFormat="1" ht="24" customHeight="1">
      <c r="A91" s="284" t="s">
        <v>334</v>
      </c>
      <c r="B91" s="281" t="s">
        <v>335</v>
      </c>
      <c r="C91" s="281" t="s">
        <v>211</v>
      </c>
      <c r="D91" s="333"/>
      <c r="E91" s="334"/>
    </row>
    <row r="92" spans="1:5" s="111" customFormat="1" ht="31.5" customHeight="1">
      <c r="A92" s="280" t="s">
        <v>336</v>
      </c>
      <c r="B92" s="281" t="s">
        <v>337</v>
      </c>
      <c r="C92" s="281" t="s">
        <v>213</v>
      </c>
      <c r="D92" s="333"/>
      <c r="E92" s="334"/>
    </row>
    <row r="93" spans="1:5" s="111" customFormat="1" ht="31.5" customHeight="1">
      <c r="A93" s="280" t="s">
        <v>338</v>
      </c>
      <c r="B93" s="281" t="s">
        <v>339</v>
      </c>
      <c r="C93" s="281" t="s">
        <v>213</v>
      </c>
      <c r="D93" s="280"/>
      <c r="E93" s="332"/>
    </row>
    <row r="94" spans="1:5" s="301" customFormat="1" ht="31.5" customHeight="1">
      <c r="A94" s="280" t="s">
        <v>340</v>
      </c>
      <c r="B94" s="281" t="s">
        <v>341</v>
      </c>
      <c r="C94" s="281" t="s">
        <v>213</v>
      </c>
      <c r="D94" s="280"/>
      <c r="E94" s="332"/>
    </row>
    <row r="95" spans="1:5" s="302" customFormat="1" ht="31.5" customHeight="1">
      <c r="A95" s="284" t="s">
        <v>342</v>
      </c>
      <c r="B95" s="281" t="s">
        <v>343</v>
      </c>
      <c r="C95" s="281" t="s">
        <v>211</v>
      </c>
      <c r="D95" s="280"/>
      <c r="E95" s="332"/>
    </row>
    <row r="96" spans="1:5" s="111" customFormat="1" ht="31.5" customHeight="1">
      <c r="A96" s="280" t="s">
        <v>344</v>
      </c>
      <c r="B96" s="281" t="s">
        <v>345</v>
      </c>
      <c r="C96" s="281" t="s">
        <v>211</v>
      </c>
      <c r="D96" s="280"/>
      <c r="E96" s="332"/>
    </row>
    <row r="97" spans="1:5" s="111" customFormat="1" ht="31.5" customHeight="1">
      <c r="A97" s="280" t="s">
        <v>346</v>
      </c>
      <c r="B97" s="281" t="s">
        <v>347</v>
      </c>
      <c r="C97" s="281" t="s">
        <v>213</v>
      </c>
      <c r="D97" s="280"/>
      <c r="E97" s="332"/>
    </row>
    <row r="98" spans="1:5" s="111" customFormat="1" ht="31.5" customHeight="1">
      <c r="A98" s="280" t="s">
        <v>348</v>
      </c>
      <c r="B98" s="281" t="s">
        <v>349</v>
      </c>
      <c r="C98" s="281" t="s">
        <v>213</v>
      </c>
      <c r="D98" s="280"/>
      <c r="E98" s="332"/>
    </row>
    <row r="99" spans="1:5" s="111" customFormat="1" ht="31.5" customHeight="1">
      <c r="A99" s="284" t="s">
        <v>350</v>
      </c>
      <c r="B99" s="281" t="s">
        <v>351</v>
      </c>
      <c r="C99" s="281" t="s">
        <v>211</v>
      </c>
      <c r="D99" s="280"/>
      <c r="E99" s="332"/>
    </row>
    <row r="100" spans="1:5" s="111" customFormat="1" ht="31.5" customHeight="1">
      <c r="A100" s="280" t="s">
        <v>352</v>
      </c>
      <c r="B100" s="281" t="s">
        <v>353</v>
      </c>
      <c r="C100" s="281" t="s">
        <v>213</v>
      </c>
      <c r="D100" s="280"/>
      <c r="E100" s="332"/>
    </row>
    <row r="101" spans="1:5" s="111" customFormat="1" ht="31.5" customHeight="1">
      <c r="A101" s="280" t="s">
        <v>354</v>
      </c>
      <c r="B101" s="281" t="s">
        <v>355</v>
      </c>
      <c r="C101" s="281" t="s">
        <v>213</v>
      </c>
      <c r="D101" s="280"/>
      <c r="E101" s="332"/>
    </row>
    <row r="102" spans="1:5" s="111" customFormat="1" ht="31.5" customHeight="1">
      <c r="A102" s="280" t="s">
        <v>356</v>
      </c>
      <c r="B102" s="281" t="s">
        <v>357</v>
      </c>
      <c r="C102" s="281" t="s">
        <v>213</v>
      </c>
      <c r="D102" s="280"/>
      <c r="E102" s="332"/>
    </row>
    <row r="103" spans="1:5" s="111" customFormat="1" ht="24" customHeight="1">
      <c r="A103" s="284" t="s">
        <v>358</v>
      </c>
      <c r="B103" s="281" t="s">
        <v>359</v>
      </c>
      <c r="C103" s="281" t="s">
        <v>211</v>
      </c>
      <c r="D103" s="280"/>
      <c r="E103" s="332"/>
    </row>
    <row r="104" spans="1:5" s="111" customFormat="1" ht="24" customHeight="1">
      <c r="A104" s="280" t="s">
        <v>360</v>
      </c>
      <c r="B104" s="281" t="s">
        <v>361</v>
      </c>
      <c r="C104" s="281" t="s">
        <v>213</v>
      </c>
      <c r="D104" s="280"/>
      <c r="E104" s="332"/>
    </row>
    <row r="105" spans="1:5" s="111" customFormat="1" ht="31.5" customHeight="1">
      <c r="A105" s="280" t="s">
        <v>362</v>
      </c>
      <c r="B105" s="281" t="s">
        <v>363</v>
      </c>
      <c r="C105" s="281" t="s">
        <v>213</v>
      </c>
      <c r="D105" s="280"/>
      <c r="E105" s="332"/>
    </row>
    <row r="106" spans="1:5" s="111" customFormat="1" ht="31.5" customHeight="1">
      <c r="A106" s="280" t="s">
        <v>364</v>
      </c>
      <c r="B106" s="281" t="s">
        <v>365</v>
      </c>
      <c r="C106" s="281" t="s">
        <v>213</v>
      </c>
      <c r="D106" s="280"/>
      <c r="E106" s="332"/>
    </row>
    <row r="107" spans="1:5" s="111" customFormat="1" ht="24" customHeight="1">
      <c r="A107" s="284" t="s">
        <v>366</v>
      </c>
      <c r="B107" s="281" t="s">
        <v>367</v>
      </c>
      <c r="C107" s="281" t="s">
        <v>211</v>
      </c>
      <c r="D107" s="280"/>
      <c r="E107" s="332"/>
    </row>
    <row r="108" spans="1:5" s="111" customFormat="1" ht="31.5" customHeight="1">
      <c r="A108" s="280" t="s">
        <v>368</v>
      </c>
      <c r="B108" s="281" t="s">
        <v>369</v>
      </c>
      <c r="C108" s="281" t="s">
        <v>213</v>
      </c>
      <c r="D108" s="280"/>
      <c r="E108" s="332"/>
    </row>
    <row r="109" spans="1:5" s="111" customFormat="1" ht="31.5" customHeight="1">
      <c r="A109" s="280" t="s">
        <v>370</v>
      </c>
      <c r="B109" s="281" t="s">
        <v>371</v>
      </c>
      <c r="C109" s="281" t="s">
        <v>213</v>
      </c>
      <c r="D109" s="280"/>
      <c r="E109" s="332"/>
    </row>
    <row r="110" spans="1:5" s="111" customFormat="1" ht="31.5" customHeight="1">
      <c r="A110" s="280" t="s">
        <v>372</v>
      </c>
      <c r="B110" s="281" t="s">
        <v>373</v>
      </c>
      <c r="C110" s="281" t="s">
        <v>213</v>
      </c>
      <c r="D110" s="280"/>
      <c r="E110" s="332"/>
    </row>
    <row r="111" spans="1:5" s="111" customFormat="1" ht="24" customHeight="1">
      <c r="A111" s="284" t="s">
        <v>374</v>
      </c>
      <c r="B111" s="281" t="s">
        <v>375</v>
      </c>
      <c r="C111" s="281" t="s">
        <v>213</v>
      </c>
      <c r="D111" s="280"/>
      <c r="E111" s="332"/>
    </row>
    <row r="112" spans="1:5" s="111" customFormat="1" ht="24" customHeight="1">
      <c r="A112" s="284" t="s">
        <v>376</v>
      </c>
      <c r="B112" s="281" t="s">
        <v>377</v>
      </c>
      <c r="C112" s="281" t="s">
        <v>213</v>
      </c>
      <c r="D112" s="280"/>
      <c r="E112" s="332"/>
    </row>
    <row r="113" spans="1:5" s="111" customFormat="1" ht="28.5" customHeight="1">
      <c r="A113" s="304" t="s">
        <v>378</v>
      </c>
      <c r="B113" s="305" t="s">
        <v>379</v>
      </c>
      <c r="C113" s="305" t="s">
        <v>213</v>
      </c>
      <c r="D113" s="319"/>
      <c r="E113" s="336"/>
    </row>
    <row r="114" spans="1:5" s="111" customFormat="1" ht="24" customHeight="1">
      <c r="A114" s="276" t="s">
        <v>380</v>
      </c>
      <c r="B114" s="277" t="s">
        <v>381</v>
      </c>
      <c r="C114" s="277" t="s">
        <v>382</v>
      </c>
      <c r="D114" s="308"/>
      <c r="E114" s="337"/>
    </row>
    <row r="115" spans="1:5" s="111" customFormat="1" ht="24" customHeight="1">
      <c r="A115" s="280" t="s">
        <v>383</v>
      </c>
      <c r="B115" s="281" t="s">
        <v>384</v>
      </c>
      <c r="C115" s="281" t="s">
        <v>382</v>
      </c>
      <c r="D115" s="280"/>
      <c r="E115" s="332"/>
    </row>
    <row r="116" spans="1:5" s="111" customFormat="1" ht="24" customHeight="1">
      <c r="A116" s="280" t="s">
        <v>385</v>
      </c>
      <c r="B116" s="281" t="s">
        <v>386</v>
      </c>
      <c r="C116" s="281" t="s">
        <v>382</v>
      </c>
      <c r="D116" s="280"/>
      <c r="E116" s="332"/>
    </row>
    <row r="117" spans="1:5" s="111" customFormat="1" ht="24" customHeight="1">
      <c r="A117" s="284" t="s">
        <v>387</v>
      </c>
      <c r="B117" s="281" t="s">
        <v>388</v>
      </c>
      <c r="C117" s="281" t="s">
        <v>389</v>
      </c>
      <c r="D117" s="280"/>
      <c r="E117" s="332"/>
    </row>
    <row r="118" spans="1:5" s="111" customFormat="1" ht="31.5" customHeight="1">
      <c r="A118" s="280" t="s">
        <v>390</v>
      </c>
      <c r="B118" s="281" t="s">
        <v>391</v>
      </c>
      <c r="C118" s="281" t="s">
        <v>389</v>
      </c>
      <c r="D118" s="280"/>
      <c r="E118" s="332"/>
    </row>
    <row r="119" spans="1:5" s="301" customFormat="1" ht="31.5" customHeight="1">
      <c r="A119" s="280" t="s">
        <v>392</v>
      </c>
      <c r="B119" s="281" t="s">
        <v>393</v>
      </c>
      <c r="C119" s="281" t="s">
        <v>382</v>
      </c>
      <c r="D119" s="280"/>
      <c r="E119" s="332"/>
    </row>
    <row r="120" spans="1:5" s="302" customFormat="1" ht="31.5" customHeight="1">
      <c r="A120" s="280" t="s">
        <v>394</v>
      </c>
      <c r="B120" s="281" t="s">
        <v>395</v>
      </c>
      <c r="C120" s="281" t="s">
        <v>382</v>
      </c>
      <c r="D120" s="280"/>
      <c r="E120" s="332"/>
    </row>
    <row r="121" spans="1:5" s="111" customFormat="1" ht="31.5" customHeight="1">
      <c r="A121" s="280" t="s">
        <v>396</v>
      </c>
      <c r="B121" s="281" t="s">
        <v>397</v>
      </c>
      <c r="C121" s="281" t="s">
        <v>389</v>
      </c>
      <c r="D121" s="280"/>
      <c r="E121" s="332"/>
    </row>
    <row r="122" spans="1:5" s="111" customFormat="1" ht="31.5" customHeight="1">
      <c r="A122" s="280" t="s">
        <v>398</v>
      </c>
      <c r="B122" s="281" t="s">
        <v>399</v>
      </c>
      <c r="C122" s="281" t="s">
        <v>400</v>
      </c>
      <c r="D122" s="280"/>
      <c r="E122" s="332"/>
    </row>
    <row r="123" spans="1:5" s="111" customFormat="1" ht="31.5" customHeight="1">
      <c r="A123" s="280" t="s">
        <v>401</v>
      </c>
      <c r="B123" s="281" t="s">
        <v>402</v>
      </c>
      <c r="C123" s="281" t="s">
        <v>382</v>
      </c>
      <c r="D123" s="280"/>
      <c r="E123" s="332"/>
    </row>
    <row r="124" spans="1:5" s="111" customFormat="1" ht="31.5" customHeight="1">
      <c r="A124" s="280" t="s">
        <v>403</v>
      </c>
      <c r="B124" s="281" t="s">
        <v>404</v>
      </c>
      <c r="C124" s="281" t="s">
        <v>405</v>
      </c>
      <c r="D124" s="280"/>
      <c r="E124" s="332"/>
    </row>
    <row r="125" spans="1:5" s="111" customFormat="1" ht="31.5" customHeight="1">
      <c r="A125" s="280" t="s">
        <v>406</v>
      </c>
      <c r="B125" s="281" t="s">
        <v>407</v>
      </c>
      <c r="C125" s="281" t="s">
        <v>382</v>
      </c>
      <c r="D125" s="280"/>
      <c r="E125" s="332"/>
    </row>
    <row r="126" spans="1:5" s="111" customFormat="1" ht="31.5" customHeight="1">
      <c r="A126" s="280" t="s">
        <v>408</v>
      </c>
      <c r="B126" s="281" t="s">
        <v>409</v>
      </c>
      <c r="C126" s="281" t="s">
        <v>382</v>
      </c>
      <c r="D126" s="280"/>
      <c r="E126" s="332"/>
    </row>
    <row r="127" spans="1:5" s="111" customFormat="1" ht="24" customHeight="1">
      <c r="A127" s="284" t="s">
        <v>410</v>
      </c>
      <c r="B127" s="281" t="s">
        <v>411</v>
      </c>
      <c r="C127" s="281" t="s">
        <v>382</v>
      </c>
      <c r="D127" s="280"/>
      <c r="E127" s="332"/>
    </row>
    <row r="128" spans="1:5" s="111" customFormat="1" ht="24" customHeight="1">
      <c r="A128" s="280" t="s">
        <v>412</v>
      </c>
      <c r="B128" s="281" t="s">
        <v>413</v>
      </c>
      <c r="C128" s="281" t="s">
        <v>414</v>
      </c>
      <c r="D128" s="280"/>
      <c r="E128" s="332"/>
    </row>
    <row r="129" spans="1:5" s="111" customFormat="1" ht="24" customHeight="1">
      <c r="A129" s="280" t="s">
        <v>415</v>
      </c>
      <c r="B129" s="281" t="s">
        <v>416</v>
      </c>
      <c r="C129" s="281" t="s">
        <v>382</v>
      </c>
      <c r="D129" s="280"/>
      <c r="E129" s="332"/>
    </row>
    <row r="130" spans="1:5" s="111" customFormat="1" ht="24" customHeight="1">
      <c r="A130" s="291" t="s">
        <v>417</v>
      </c>
      <c r="B130" s="292" t="s">
        <v>418</v>
      </c>
      <c r="C130" s="292" t="s">
        <v>382</v>
      </c>
      <c r="D130" s="291"/>
      <c r="E130" s="335"/>
    </row>
    <row r="131" spans="1:3" s="111" customFormat="1" ht="15">
      <c r="A131" s="326"/>
      <c r="B131" s="181"/>
      <c r="C131" s="181"/>
    </row>
    <row r="132" spans="1:5" ht="21.75" customHeight="1">
      <c r="A132" s="256"/>
      <c r="C132" s="239" t="s">
        <v>427</v>
      </c>
      <c r="D132" s="239"/>
      <c r="E132" s="239"/>
    </row>
    <row r="133" spans="1:5" ht="21.75" customHeight="1">
      <c r="A133" s="327" t="s">
        <v>420</v>
      </c>
      <c r="C133" s="229" t="s">
        <v>15</v>
      </c>
      <c r="D133" s="229"/>
      <c r="E133" s="229"/>
    </row>
    <row r="134" spans="1:5" ht="21.75" customHeight="1">
      <c r="A134" s="327"/>
      <c r="C134" s="22"/>
      <c r="D134" s="88"/>
      <c r="E134" s="88"/>
    </row>
    <row r="135" spans="1:5" ht="21.75" customHeight="1">
      <c r="A135" s="327"/>
      <c r="C135" s="22"/>
      <c r="D135" s="88"/>
      <c r="E135" s="88"/>
    </row>
    <row r="136" spans="1:5" ht="21.75" customHeight="1">
      <c r="A136" s="327"/>
      <c r="C136" s="22"/>
      <c r="D136" s="88"/>
      <c r="E136" s="88"/>
    </row>
    <row r="137" spans="1:5" ht="16.5">
      <c r="A137" s="327"/>
      <c r="C137" s="22"/>
      <c r="D137" s="88"/>
      <c r="E137" s="88"/>
    </row>
    <row r="138" spans="1:5" ht="22.5" customHeight="1">
      <c r="A138" s="327" t="s">
        <v>421</v>
      </c>
      <c r="C138" s="229" t="s">
        <v>13</v>
      </c>
      <c r="D138" s="229"/>
      <c r="E138" s="229"/>
    </row>
    <row r="139" spans="3:5" ht="16.5">
      <c r="C139" s="26"/>
      <c r="D139" s="4"/>
      <c r="E139" s="4"/>
    </row>
  </sheetData>
  <mergeCells count="11">
    <mergeCell ref="C132:E132"/>
    <mergeCell ref="C133:E133"/>
    <mergeCell ref="C138:E138"/>
    <mergeCell ref="A7:E7"/>
    <mergeCell ref="A9:E9"/>
    <mergeCell ref="A11:E11"/>
    <mergeCell ref="A12:E12"/>
    <mergeCell ref="D1:E1"/>
    <mergeCell ref="A4:E4"/>
    <mergeCell ref="A5:E5"/>
    <mergeCell ref="A6:E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G36"/>
  <sheetViews>
    <sheetView tabSelected="1" workbookViewId="0" topLeftCell="A1">
      <selection activeCell="K10" sqref="K10"/>
    </sheetView>
  </sheetViews>
  <sheetFormatPr defaultColWidth="9.140625" defaultRowHeight="12.75"/>
  <cols>
    <col min="1" max="1" width="41.140625" style="0" customWidth="1"/>
    <col min="2" max="2" width="7.57421875" style="0" customWidth="1"/>
    <col min="3" max="3" width="10.28125" style="0" customWidth="1"/>
    <col min="4" max="4" width="10.00390625" style="0" customWidth="1"/>
    <col min="5" max="5" width="11.00390625" style="0" customWidth="1"/>
    <col min="6" max="6" width="10.140625" style="0" customWidth="1"/>
    <col min="7" max="7" width="10.57421875" style="0" customWidth="1"/>
  </cols>
  <sheetData>
    <row r="1" spans="1:5" s="33" customFormat="1" ht="16.5">
      <c r="A1" s="252" t="s">
        <v>42</v>
      </c>
      <c r="B1" s="253"/>
      <c r="C1" s="253"/>
      <c r="D1" s="254"/>
      <c r="E1" s="254"/>
    </row>
    <row r="2" spans="1:3" s="33" customFormat="1" ht="49.5">
      <c r="A2" s="255" t="s">
        <v>198</v>
      </c>
      <c r="B2" s="253"/>
      <c r="C2" s="253"/>
    </row>
    <row r="3" spans="1:7" s="259" customFormat="1" ht="18.75">
      <c r="A3" s="258" t="s">
        <v>428</v>
      </c>
      <c r="B3" s="258"/>
      <c r="C3" s="258"/>
      <c r="D3" s="258"/>
      <c r="E3" s="258"/>
      <c r="F3" s="258"/>
      <c r="G3" s="258"/>
    </row>
    <row r="4" spans="1:7" s="259" customFormat="1" ht="18.75">
      <c r="A4" s="260" t="s">
        <v>429</v>
      </c>
      <c r="B4" s="260"/>
      <c r="C4" s="260"/>
      <c r="D4" s="260"/>
      <c r="E4" s="260"/>
      <c r="F4" s="260"/>
      <c r="G4" s="260"/>
    </row>
    <row r="5" spans="1:7" s="262" customFormat="1" ht="18.75">
      <c r="A5" s="342" t="s">
        <v>430</v>
      </c>
      <c r="B5" s="342"/>
      <c r="C5" s="342"/>
      <c r="D5" s="342"/>
      <c r="E5" s="342"/>
      <c r="F5" s="342"/>
      <c r="G5" s="342"/>
    </row>
    <row r="6" spans="1:7" s="264" customFormat="1" ht="21" customHeight="1">
      <c r="A6" s="263" t="s">
        <v>202</v>
      </c>
      <c r="B6" s="263"/>
      <c r="C6" s="263"/>
      <c r="D6" s="263"/>
      <c r="E6" s="263"/>
      <c r="F6" s="263"/>
      <c r="G6" s="263"/>
    </row>
    <row r="7" spans="1:5" s="262" customFormat="1" ht="9.75" customHeight="1">
      <c r="A7" s="265"/>
      <c r="B7" s="265"/>
      <c r="C7" s="265"/>
      <c r="D7" s="265"/>
      <c r="E7" s="265"/>
    </row>
    <row r="8" spans="1:7" s="267" customFormat="1" ht="16.5" customHeight="1">
      <c r="A8" s="266" t="s">
        <v>55</v>
      </c>
      <c r="B8" s="266"/>
      <c r="C8" s="266"/>
      <c r="D8" s="266"/>
      <c r="E8" s="266"/>
      <c r="F8" s="266"/>
      <c r="G8" s="266"/>
    </row>
    <row r="9" spans="1:5" s="267" customFormat="1" ht="11.25" customHeight="1">
      <c r="A9" s="268"/>
      <c r="B9" s="268"/>
      <c r="C9" s="268"/>
      <c r="D9" s="268"/>
      <c r="E9" s="268"/>
    </row>
    <row r="10" spans="1:7" s="267" customFormat="1" ht="49.5" customHeight="1">
      <c r="A10" s="269" t="s">
        <v>423</v>
      </c>
      <c r="B10" s="269"/>
      <c r="C10" s="269"/>
      <c r="D10" s="269"/>
      <c r="E10" s="269"/>
      <c r="F10" s="269"/>
      <c r="G10" s="269"/>
    </row>
    <row r="11" spans="1:7" s="267" customFormat="1" ht="35.25" customHeight="1">
      <c r="A11" s="269" t="s">
        <v>424</v>
      </c>
      <c r="B11" s="269"/>
      <c r="C11" s="269"/>
      <c r="D11" s="269"/>
      <c r="E11" s="269"/>
      <c r="F11" s="269"/>
      <c r="G11" s="269"/>
    </row>
    <row r="12" s="33" customFormat="1" ht="8.25" customHeight="1">
      <c r="A12" s="343"/>
    </row>
    <row r="13" spans="1:7" s="345" customFormat="1" ht="39.75" customHeight="1">
      <c r="A13" s="344" t="s">
        <v>9</v>
      </c>
      <c r="B13" s="344" t="s">
        <v>431</v>
      </c>
      <c r="C13" s="344" t="s">
        <v>432</v>
      </c>
      <c r="D13" s="344" t="s">
        <v>433</v>
      </c>
      <c r="E13" s="344" t="s">
        <v>434</v>
      </c>
      <c r="F13" s="344" t="s">
        <v>435</v>
      </c>
      <c r="G13" s="344" t="s">
        <v>436</v>
      </c>
    </row>
    <row r="14" spans="1:7" s="33" customFormat="1" ht="24.75" customHeight="1">
      <c r="A14" s="346" t="s">
        <v>437</v>
      </c>
      <c r="B14" s="347"/>
      <c r="C14" s="347"/>
      <c r="D14" s="347"/>
      <c r="E14" s="347"/>
      <c r="F14" s="347"/>
      <c r="G14" s="347"/>
    </row>
    <row r="15" spans="1:7" s="33" customFormat="1" ht="24.75" customHeight="1">
      <c r="A15" s="348" t="s">
        <v>438</v>
      </c>
      <c r="B15" s="349" t="s">
        <v>439</v>
      </c>
      <c r="C15" s="349" t="s">
        <v>440</v>
      </c>
      <c r="D15" s="350">
        <v>225895</v>
      </c>
      <c r="E15" s="351">
        <v>22925</v>
      </c>
      <c r="F15" s="351">
        <v>248820</v>
      </c>
      <c r="G15" s="349"/>
    </row>
    <row r="16" spans="1:7" s="33" customFormat="1" ht="24.75" customHeight="1">
      <c r="A16" s="348" t="s">
        <v>441</v>
      </c>
      <c r="B16" s="349" t="s">
        <v>442</v>
      </c>
      <c r="C16" s="349" t="s">
        <v>440</v>
      </c>
      <c r="D16" s="352">
        <v>200956</v>
      </c>
      <c r="E16" s="352">
        <v>22925</v>
      </c>
      <c r="F16" s="352">
        <v>223881</v>
      </c>
      <c r="G16" s="349"/>
    </row>
    <row r="17" spans="1:7" s="33" customFormat="1" ht="24.75" customHeight="1">
      <c r="A17" s="353" t="s">
        <v>443</v>
      </c>
      <c r="B17" s="349"/>
      <c r="C17" s="349"/>
      <c r="D17" s="349"/>
      <c r="E17" s="349"/>
      <c r="F17" s="349"/>
      <c r="G17" s="349"/>
    </row>
    <row r="18" spans="1:7" s="33" customFormat="1" ht="24.75" customHeight="1">
      <c r="A18" s="348" t="s">
        <v>444</v>
      </c>
      <c r="B18" s="349" t="s">
        <v>445</v>
      </c>
      <c r="C18" s="349" t="s">
        <v>440</v>
      </c>
      <c r="D18" s="352"/>
      <c r="E18" s="352">
        <v>6573</v>
      </c>
      <c r="F18" s="352"/>
      <c r="G18" s="349"/>
    </row>
    <row r="19" spans="1:7" s="33" customFormat="1" ht="24.75" customHeight="1">
      <c r="A19" s="348" t="s">
        <v>446</v>
      </c>
      <c r="B19" s="349" t="s">
        <v>447</v>
      </c>
      <c r="C19" s="349" t="s">
        <v>440</v>
      </c>
      <c r="D19" s="352"/>
      <c r="E19" s="352"/>
      <c r="F19" s="352"/>
      <c r="G19" s="349"/>
    </row>
    <row r="20" spans="1:7" s="33" customFormat="1" ht="24.75" customHeight="1">
      <c r="A20" s="348" t="s">
        <v>448</v>
      </c>
      <c r="B20" s="349" t="s">
        <v>449</v>
      </c>
      <c r="C20" s="349" t="s">
        <v>440</v>
      </c>
      <c r="D20" s="352"/>
      <c r="E20" s="352"/>
      <c r="F20" s="352"/>
      <c r="G20" s="349"/>
    </row>
    <row r="21" spans="1:7" s="33" customFormat="1" ht="24.75" customHeight="1">
      <c r="A21" s="348" t="s">
        <v>450</v>
      </c>
      <c r="B21" s="349" t="s">
        <v>451</v>
      </c>
      <c r="C21" s="349" t="s">
        <v>440</v>
      </c>
      <c r="D21" s="352"/>
      <c r="E21" s="352"/>
      <c r="F21" s="352"/>
      <c r="G21" s="349"/>
    </row>
    <row r="22" spans="1:7" s="33" customFormat="1" ht="24.75" customHeight="1">
      <c r="A22" s="353" t="s">
        <v>452</v>
      </c>
      <c r="B22" s="349" t="s">
        <v>322</v>
      </c>
      <c r="C22" s="349"/>
      <c r="D22" s="352"/>
      <c r="E22" s="351"/>
      <c r="F22" s="352"/>
      <c r="G22" s="349"/>
    </row>
    <row r="23" spans="1:7" s="33" customFormat="1" ht="24.75" customHeight="1">
      <c r="A23" s="348" t="s">
        <v>453</v>
      </c>
      <c r="B23" s="349" t="s">
        <v>454</v>
      </c>
      <c r="C23" s="349" t="s">
        <v>440</v>
      </c>
      <c r="D23" s="349"/>
      <c r="E23" s="354">
        <v>7.7</v>
      </c>
      <c r="F23" s="349"/>
      <c r="G23" s="349"/>
    </row>
    <row r="24" spans="1:7" s="33" customFormat="1" ht="24.75" customHeight="1">
      <c r="A24" s="348" t="s">
        <v>455</v>
      </c>
      <c r="B24" s="349" t="s">
        <v>456</v>
      </c>
      <c r="C24" s="349" t="s">
        <v>440</v>
      </c>
      <c r="D24" s="349"/>
      <c r="E24" s="354"/>
      <c r="F24" s="349"/>
      <c r="G24" s="349"/>
    </row>
    <row r="25" spans="1:7" s="33" customFormat="1" ht="24.75" customHeight="1">
      <c r="A25" s="348" t="s">
        <v>457</v>
      </c>
      <c r="B25" s="349" t="s">
        <v>458</v>
      </c>
      <c r="C25" s="349" t="s">
        <v>440</v>
      </c>
      <c r="D25" s="349"/>
      <c r="E25" s="355">
        <v>2</v>
      </c>
      <c r="F25" s="349"/>
      <c r="G25" s="349"/>
    </row>
    <row r="26" spans="1:7" s="33" customFormat="1" ht="24.75" customHeight="1">
      <c r="A26" s="356" t="s">
        <v>459</v>
      </c>
      <c r="B26" s="357" t="s">
        <v>460</v>
      </c>
      <c r="C26" s="357" t="s">
        <v>440</v>
      </c>
      <c r="D26" s="357"/>
      <c r="E26" s="358">
        <f>22+3+4</f>
        <v>29</v>
      </c>
      <c r="F26" s="357"/>
      <c r="G26" s="357"/>
    </row>
    <row r="27" s="33" customFormat="1" ht="12.75">
      <c r="A27" s="256"/>
    </row>
    <row r="28" spans="1:7" s="33" customFormat="1" ht="21.75" customHeight="1">
      <c r="A28" s="256"/>
      <c r="B28" s="253"/>
      <c r="C28" s="239" t="s">
        <v>427</v>
      </c>
      <c r="D28" s="239"/>
      <c r="E28" s="239"/>
      <c r="F28" s="239"/>
      <c r="G28" s="239"/>
    </row>
    <row r="29" spans="1:7" s="33" customFormat="1" ht="21.75" customHeight="1">
      <c r="A29" s="327" t="s">
        <v>420</v>
      </c>
      <c r="B29" s="253"/>
      <c r="C29" s="229" t="s">
        <v>15</v>
      </c>
      <c r="D29" s="229"/>
      <c r="E29" s="229"/>
      <c r="F29" s="229"/>
      <c r="G29" s="229"/>
    </row>
    <row r="30" spans="1:5" s="33" customFormat="1" ht="12.75" customHeight="1">
      <c r="A30" s="327"/>
      <c r="B30" s="253"/>
      <c r="C30" s="22"/>
      <c r="D30" s="88"/>
      <c r="E30" s="88"/>
    </row>
    <row r="31" spans="1:5" s="33" customFormat="1" ht="15" customHeight="1">
      <c r="A31" s="327"/>
      <c r="B31" s="253"/>
      <c r="C31" s="22"/>
      <c r="D31" s="88"/>
      <c r="E31" s="88"/>
    </row>
    <row r="32" spans="1:5" s="33" customFormat="1" ht="21.75" customHeight="1">
      <c r="A32" s="327"/>
      <c r="B32" s="253"/>
      <c r="C32" s="22"/>
      <c r="D32" s="88"/>
      <c r="E32" s="88"/>
    </row>
    <row r="33" spans="1:5" s="33" customFormat="1" ht="16.5">
      <c r="A33" s="327"/>
      <c r="B33" s="253"/>
      <c r="C33" s="22"/>
      <c r="D33" s="88"/>
      <c r="E33" s="88"/>
    </row>
    <row r="34" spans="1:7" s="33" customFormat="1" ht="22.5" customHeight="1">
      <c r="A34" s="327" t="s">
        <v>421</v>
      </c>
      <c r="B34" s="253"/>
      <c r="C34" s="229" t="s">
        <v>13</v>
      </c>
      <c r="D34" s="229"/>
      <c r="E34" s="229"/>
      <c r="F34" s="229"/>
      <c r="G34" s="229"/>
    </row>
    <row r="35" spans="2:5" s="33" customFormat="1" ht="16.5">
      <c r="B35" s="253"/>
      <c r="C35" s="26"/>
      <c r="D35" s="4"/>
      <c r="E35" s="4"/>
    </row>
    <row r="36" spans="2:3" s="33" customFormat="1" ht="12.75">
      <c r="B36" s="253"/>
      <c r="C36" s="253"/>
    </row>
  </sheetData>
  <mergeCells count="11">
    <mergeCell ref="C28:G28"/>
    <mergeCell ref="C29:G29"/>
    <mergeCell ref="C34:G34"/>
    <mergeCell ref="A6:G6"/>
    <mergeCell ref="A8:G8"/>
    <mergeCell ref="A10:G10"/>
    <mergeCell ref="A11:G11"/>
    <mergeCell ref="D1:E1"/>
    <mergeCell ref="A3:G3"/>
    <mergeCell ref="A4:G4"/>
    <mergeCell ref="A5:G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2017-01-18T22:48:34Z</cp:lastPrinted>
  <dcterms:created xsi:type="dcterms:W3CDTF">2014-01-24T13:37:22Z</dcterms:created>
  <dcterms:modified xsi:type="dcterms:W3CDTF">2017-01-20T04:05:23Z</dcterms:modified>
  <cp:category/>
  <cp:version/>
  <cp:contentType/>
  <cp:contentStatus/>
</cp:coreProperties>
</file>